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엑셀업로드양식" sheetId="1" state="visible" r:id="rId1"/>
    <sheet xmlns:r="http://schemas.openxmlformats.org/officeDocument/2006/relationships" name="작성" sheetId="2" state="visible" r:id="rId2"/>
    <sheet xmlns:r="http://schemas.openxmlformats.org/officeDocument/2006/relationships" name="내정보" sheetId="3" state="visible" r:id="rId3"/>
    <sheet xmlns:r="http://schemas.openxmlformats.org/officeDocument/2006/relationships" name="거래처" sheetId="4" state="visible" r:id="rId4"/>
    <sheet xmlns:r="http://schemas.openxmlformats.org/officeDocument/2006/relationships" name="안내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312E81"/>
      <sz val="10"/>
    </font>
    <font>
      <name val="맑은 고딕"/>
      <color rgb="000F172A"/>
      <sz val="10"/>
    </font>
    <font>
      <name val="맑은 고딕"/>
      <b val="1"/>
      <color rgb="004F46E5"/>
      <sz val="11"/>
    </font>
    <font>
      <name val="맑은 고딕"/>
      <b val="1"/>
      <color rgb="001E1B4B"/>
      <sz val="14"/>
    </font>
    <font>
      <name val="맑은 고딕"/>
      <color rgb="00B91C1C"/>
      <sz val="9"/>
    </font>
    <font>
      <name val="맑은 고딕"/>
      <color rgb="00475569"/>
      <sz val="10"/>
    </font>
  </fonts>
  <fills count="6">
    <fill>
      <patternFill/>
    </fill>
    <fill>
      <patternFill patternType="gray125"/>
    </fill>
    <fill>
      <patternFill patternType="solid">
        <fgColor rgb="00FFCC99"/>
      </patternFill>
    </fill>
    <fill>
      <patternFill patternType="solid">
        <fgColor rgb="00CCFFCC"/>
      </patternFill>
    </fill>
    <fill>
      <patternFill patternType="solid">
        <fgColor rgb="00EEF2FF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B7BEC9"/>
      </left>
      <right style="thin">
        <color rgb="00B7BEC9"/>
      </right>
      <top style="thin">
        <color rgb="00B7BEC9"/>
      </top>
      <bottom style="thin">
        <color rgb="00B7BEC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49" fontId="2" fillId="0" borderId="0" pivotButton="0" quotePrefix="0" xfId="0"/>
    <xf numFmtId="49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1" fillId="4" borderId="1" applyAlignment="1" pivotButton="0" quotePrefix="0" xfId="0">
      <alignment horizontal="center" vertical="center"/>
    </xf>
    <xf numFmtId="0" fontId="1" fillId="5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  <xf numFmtId="0" fontId="0" fillId="0" borderId="1" pivotButton="0" quotePrefix="0" xfId="0"/>
    <xf numFmtId="3" fontId="0" fillId="0" borderId="1" pivotButton="0" quotePrefix="0" xfId="0"/>
    <xf numFmtId="1" fontId="0" fillId="0" borderId="1" pivotButton="0" quotePrefix="0" xfId="0"/>
    <xf numFmtId="0" fontId="6" fillId="0" borderId="0" pivotButton="0" quotePrefix="0" xfId="0"/>
    <xf numFmtId="49" fontId="2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E2E8F0"/>
    <outlinePr summaryBelow="1" summaryRight="1"/>
    <pageSetUpPr/>
  </sheetPr>
  <dimension ref="A1:BG56"/>
  <sheetViews>
    <sheetView workbookViewId="0">
      <selection activeCell="A1" sqref="A1"/>
    </sheetView>
  </sheetViews>
  <sheetFormatPr baseColWidth="8" defaultRowHeight="15"/>
  <cols>
    <col width="18.78" customWidth="1" min="1" max="1"/>
    <col width="8.779999999999999" customWidth="1" min="2" max="2"/>
    <col width="13.78" customWidth="1" min="3" max="3"/>
    <col width="12" customWidth="1" min="4" max="4"/>
    <col width="12" customWidth="1" min="5" max="5"/>
    <col width="10" customWidth="1" min="6" max="6"/>
    <col width="23.11" customWidth="1" min="7" max="7"/>
    <col width="10" customWidth="1" min="8" max="8"/>
    <col width="10" customWidth="1" min="9" max="9"/>
    <col width="16.56" customWidth="1" min="10" max="10"/>
    <col width="17.67" customWidth="1" min="11" max="11"/>
    <col width="11.33" customWidth="1" min="12" max="12"/>
    <col width="13.78" customWidth="1" min="13" max="13"/>
    <col width="13.78" customWidth="1" min="14" max="14"/>
    <col width="19.67" customWidth="1" min="15" max="15"/>
    <col width="13.78" customWidth="1" min="16" max="16"/>
    <col width="13.78" customWidth="1" min="17" max="17"/>
    <col width="16.67" customWidth="1" min="18" max="18"/>
    <col width="18.89" customWidth="1" min="19" max="19"/>
    <col width="8.779999999999999" customWidth="1" min="20" max="20"/>
    <col width="6.78" customWidth="1" min="21" max="21"/>
    <col width="4.22" customWidth="1" min="22" max="22"/>
    <col width="10.44" customWidth="1" min="23" max="23"/>
    <col width="10" customWidth="1" min="24" max="24"/>
    <col width="13" customWidth="1" min="25" max="25"/>
    <col width="5.33" customWidth="1" min="26" max="26"/>
    <col width="5.78" customWidth="1" min="27" max="27"/>
    <col width="8.779999999999999" customWidth="1" min="28" max="28"/>
    <col width="6.78" customWidth="1" min="29" max="29"/>
    <col width="8.44" customWidth="1" min="30" max="30"/>
    <col width="10.33" customWidth="1" min="31" max="31"/>
    <col width="10" customWidth="1" min="32" max="32"/>
    <col width="13" customWidth="1" min="33" max="33"/>
    <col width="5.11" customWidth="1" min="34" max="34"/>
    <col width="5.78" customWidth="1" min="35" max="35"/>
    <col width="8.779999999999999" customWidth="1" min="36" max="36"/>
    <col width="6.78" customWidth="1" min="37" max="37"/>
    <col width="8.44" customWidth="1" min="38" max="38"/>
    <col width="10" customWidth="1" min="39" max="39"/>
    <col width="9.33" customWidth="1" min="40" max="40"/>
    <col width="10.89" customWidth="1" min="41" max="41"/>
    <col width="5.11" customWidth="1" min="42" max="42"/>
    <col width="5.78" customWidth="1" min="43" max="43"/>
    <col width="8.779999999999999" customWidth="1" min="44" max="44"/>
    <col width="6.78" customWidth="1" min="45" max="45"/>
    <col width="8.44" customWidth="1" min="46" max="46"/>
    <col width="9.56" customWidth="1" min="47" max="47"/>
    <col width="9.33" customWidth="1" min="48" max="48"/>
    <col width="10.89" customWidth="1" min="49" max="49"/>
    <col width="5.11" customWidth="1" min="50" max="50"/>
    <col width="5.78" customWidth="1" min="51" max="51"/>
    <col width="8.779999999999999" customWidth="1" min="52" max="52"/>
    <col width="6.78" customWidth="1" min="53" max="53"/>
    <col width="8.44" customWidth="1" min="54" max="54"/>
    <col width="7.78" customWidth="1" min="55" max="55"/>
    <col width="6.78" customWidth="1" min="56" max="56"/>
    <col width="7.78" customWidth="1" min="57" max="57"/>
    <col width="9.33" customWidth="1" min="58" max="58"/>
    <col width="8" customWidth="1" min="59" max="59"/>
  </cols>
  <sheetData>
    <row r="1">
      <c r="A1" s="1" t="inlineStr">
        <is>
          <t>엑셀 업로드 양식(전자세금계산서-일반(영세율)) - 100건 이하</t>
        </is>
      </c>
    </row>
    <row r="2">
      <c r="A2" s="1" t="inlineStr">
        <is>
          <t>○ 필수항목(주황색)은 반드시 입력하셔야 합니다.
     &gt; 아래 '항목설명' 및 '올바른 예시' 시트를 참고하여 작성하시기 바랍니다.</t>
        </is>
      </c>
    </row>
    <row r="3">
      <c r="A3" s="1" t="inlineStr">
        <is>
          <t>○ 임의로 양식을 변경[행 또는 열 추가 삭제 등]하는 경우 발급시 오류가 발생할 수 있으므로, 정해진 양식으로 작성하시기 바랍니다
     &gt; 실제 업로드할 DATA는 7행부터 입력하여야 하며, 최대 100건까지 입력이 가능합니다.(100건 초과 자료는 처리 안되며, 발급은 최대 50건씩 처리가능합니다)</t>
        </is>
      </c>
    </row>
    <row r="4">
      <c r="A4" s="1" t="inlineStr">
        <is>
          <t xml:space="preserve">     &gt; 거래한 재화 또는 용역에 맞는 전자(세금)계산서 종류코드(01, 02)를 정확히 입력하셔야 합니다.
     &gt; 품목은 1건 이상 입력해야 합니다.
     &gt; 공급받는자 등록번호는 사업자등록번호, 주민등록번호를 입력할 수 있습니다. 
        외국인의 경우 공급받는자 등록번호(C열)에 '9999999999999'를 입력하시고, 비고란(N열)에  외국인등록번호 또는 여권번호를 입력하시기 바랍니다.
     &gt; 마지막 열(오른쪽 끝)의 '영수(01), 청구(02)'는 필수 항목이니 누락하지 마시기 바랍니다.(영수 : 대가를 받은 경우, 청구 : 대가를 아직 못 받은 경우)</t>
        </is>
      </c>
    </row>
    <row r="5">
      <c r="A5" s="1" t="inlineStr">
        <is>
          <t>○ 처음 사용자께서는 '올바른 예시' 시트에 있는 내용을 복사ᆞ붙여넣기 하신 후 내용을 수정하시면 오류 없이 쉽게 발급하실 수 있습니다.
     &gt; 오류발생시 '잘못된 예시' 시트에 있는 내용들을 참고하시면 대표적인 오류 원인을 확인할 수 있습니다. 
○ 발급가능한 파일 확장자는 XLS, XLSX 입니다.
○ 일괄발급에 도움을 받고자 하시면 국세상담센터(국번없이 126번→ 1번 → 2번)로 문의주시기 바랍니다.</t>
        </is>
      </c>
    </row>
    <row r="6" ht="42" customHeight="1">
      <c r="A6" s="2" t="inlineStr">
        <is>
          <t>전자(세금)계산서 종류
(01:일반, 02:영세율)</t>
        </is>
      </c>
      <c r="B6" s="2" t="inlineStr">
        <is>
          <t>작성일자</t>
        </is>
      </c>
      <c r="C6" s="2" t="inlineStr">
        <is>
          <t>공급자 등록번호
("-" 없이 입력)</t>
        </is>
      </c>
      <c r="D6" s="3" t="inlineStr">
        <is>
          <t>공급자
 종사업장번호</t>
        </is>
      </c>
      <c r="E6" s="2" t="inlineStr">
        <is>
          <t>공급자 상호</t>
        </is>
      </c>
      <c r="F6" s="2" t="inlineStr">
        <is>
          <t>공급자 성명</t>
        </is>
      </c>
      <c r="G6" s="3" t="inlineStr">
        <is>
          <t>공급자 사업장주소</t>
        </is>
      </c>
      <c r="H6" s="3" t="inlineStr">
        <is>
          <t>공급자 업태</t>
        </is>
      </c>
      <c r="I6" s="3" t="inlineStr">
        <is>
          <t>공급자 종목</t>
        </is>
      </c>
      <c r="J6" s="3" t="inlineStr">
        <is>
          <t>공급자 이메일</t>
        </is>
      </c>
      <c r="K6" s="2" t="inlineStr">
        <is>
          <t>공급받는자 등록번호
("-" 없이 입력)</t>
        </is>
      </c>
      <c r="L6" s="3" t="inlineStr">
        <is>
          <t>공급받는자 
종사업장번호</t>
        </is>
      </c>
      <c r="M6" s="2" t="inlineStr">
        <is>
          <t xml:space="preserve">공급받는자 상호 </t>
        </is>
      </c>
      <c r="N6" s="2" t="inlineStr">
        <is>
          <t>공급받는자 성명</t>
        </is>
      </c>
      <c r="O6" s="3" t="inlineStr">
        <is>
          <t>공급받는자 사업장주소</t>
        </is>
      </c>
      <c r="P6" s="3" t="inlineStr">
        <is>
          <t>공급받는자 업태</t>
        </is>
      </c>
      <c r="Q6" s="3" t="inlineStr">
        <is>
          <t>공급받는자 종목</t>
        </is>
      </c>
      <c r="R6" s="3" t="inlineStr">
        <is>
          <t>공급받는자 이메일1</t>
        </is>
      </c>
      <c r="S6" s="3" t="inlineStr">
        <is>
          <t>공급받는자 이메일2</t>
        </is>
      </c>
      <c r="T6" s="2" t="inlineStr">
        <is>
          <t>공급가액
합계</t>
        </is>
      </c>
      <c r="U6" s="2" t="inlineStr">
        <is>
          <t>세액
합계</t>
        </is>
      </c>
      <c r="V6" s="3" t="inlineStr">
        <is>
          <t>비고</t>
        </is>
      </c>
      <c r="W6" s="2" t="inlineStr">
        <is>
          <t>일자1
(2자리, 작성년월 제외)</t>
        </is>
      </c>
      <c r="X6" s="3" t="inlineStr">
        <is>
          <t>품목1</t>
        </is>
      </c>
      <c r="Y6" s="3" t="inlineStr">
        <is>
          <t>규격1</t>
        </is>
      </c>
      <c r="Z6" s="3" t="inlineStr">
        <is>
          <t>수량1</t>
        </is>
      </c>
      <c r="AA6" s="3" t="inlineStr">
        <is>
          <t>단가1</t>
        </is>
      </c>
      <c r="AB6" s="2" t="inlineStr">
        <is>
          <t>공급가액1</t>
        </is>
      </c>
      <c r="AC6" s="2" t="inlineStr">
        <is>
          <t>세액1</t>
        </is>
      </c>
      <c r="AD6" s="3" t="inlineStr">
        <is>
          <t>품목비고1</t>
        </is>
      </c>
      <c r="AE6" s="3" t="inlineStr">
        <is>
          <t>일자2
(2자리, 작성년월 제외)</t>
        </is>
      </c>
      <c r="AF6" s="3" t="inlineStr">
        <is>
          <t>품목2</t>
        </is>
      </c>
      <c r="AG6" s="3" t="inlineStr">
        <is>
          <t>규격2</t>
        </is>
      </c>
      <c r="AH6" s="3" t="inlineStr">
        <is>
          <t>수량2</t>
        </is>
      </c>
      <c r="AI6" s="3" t="inlineStr">
        <is>
          <t>단가2</t>
        </is>
      </c>
      <c r="AJ6" s="3" t="inlineStr">
        <is>
          <t>공급가액2</t>
        </is>
      </c>
      <c r="AK6" s="3" t="inlineStr">
        <is>
          <t>세액2</t>
        </is>
      </c>
      <c r="AL6" s="3" t="inlineStr">
        <is>
          <t>품목비고2</t>
        </is>
      </c>
      <c r="AM6" s="3" t="inlineStr">
        <is>
          <t>일자3
(2자리, 작성년월 제외)</t>
        </is>
      </c>
      <c r="AN6" s="3" t="inlineStr">
        <is>
          <t>품목3</t>
        </is>
      </c>
      <c r="AO6" s="3" t="inlineStr">
        <is>
          <t>규격3</t>
        </is>
      </c>
      <c r="AP6" s="3" t="inlineStr">
        <is>
          <t>수량3</t>
        </is>
      </c>
      <c r="AQ6" s="3" t="inlineStr">
        <is>
          <t>단가3</t>
        </is>
      </c>
      <c r="AR6" s="3" t="inlineStr">
        <is>
          <t>공급가액3</t>
        </is>
      </c>
      <c r="AS6" s="3" t="inlineStr">
        <is>
          <t>세액3</t>
        </is>
      </c>
      <c r="AT6" s="3" t="inlineStr">
        <is>
          <t>품목비고3</t>
        </is>
      </c>
      <c r="AU6" s="3" t="inlineStr">
        <is>
          <t>일자4
(2자리, 작성년월 제외)</t>
        </is>
      </c>
      <c r="AV6" s="3" t="inlineStr">
        <is>
          <t>품목4</t>
        </is>
      </c>
      <c r="AW6" s="3" t="inlineStr">
        <is>
          <t>규격4</t>
        </is>
      </c>
      <c r="AX6" s="3" t="inlineStr">
        <is>
          <t>수량4</t>
        </is>
      </c>
      <c r="AY6" s="3" t="inlineStr">
        <is>
          <t>단가4</t>
        </is>
      </c>
      <c r="AZ6" s="3" t="inlineStr">
        <is>
          <t>공급가액4</t>
        </is>
      </c>
      <c r="BA6" s="3" t="inlineStr">
        <is>
          <t>세액4</t>
        </is>
      </c>
      <c r="BB6" s="3" t="inlineStr">
        <is>
          <t>품목비고4</t>
        </is>
      </c>
      <c r="BC6" s="3" t="inlineStr">
        <is>
          <t>현금</t>
        </is>
      </c>
      <c r="BD6" s="3" t="inlineStr">
        <is>
          <t>수표</t>
        </is>
      </c>
      <c r="BE6" s="3" t="inlineStr">
        <is>
          <t>어음</t>
        </is>
      </c>
      <c r="BF6" s="3" t="inlineStr">
        <is>
          <t>외상미수금</t>
        </is>
      </c>
      <c r="BG6" s="2" t="inlineStr">
        <is>
          <t>영수(01),
청구(02)</t>
        </is>
      </c>
    </row>
    <row r="7">
      <c r="A7" s="4">
        <f>IF(작성!$B4="","",IF(작성!C4="영세율","02","01"))</f>
        <v/>
      </c>
      <c r="B7" s="4">
        <f>IF(작성!$B4="","",IF(AND(ISNUMBER(작성!B4),작성!B4&gt;=20000101,작성!B4&lt;=29991231),TEXT(작성!B4,"0"),IF(AND(ISNUMBER(작성!B4),작성!B4&gt;=36526,작성!B4&lt;=73050),TEXT(작성!B4,"yyyymmdd"),IF(AND(NOT(ISNUMBER(작성!B4)),LEN(작성!B4)=8,ISNUMBER(VALUE(작성!B4))),작성!B4,""))))</f>
        <v/>
      </c>
      <c r="C7" s="4">
        <f>IF(작성!$B4="","",SUBSTITUTE(SUBSTITUTE(내정보!$B$3,"-","")," ",""))</f>
        <v/>
      </c>
      <c r="D7" s="4">
        <f>IF(작성!$B4="","",내정보!$B$4)</f>
        <v/>
      </c>
      <c r="E7" s="4">
        <f>IF(작성!$B4="","",내정보!$B$5)</f>
        <v/>
      </c>
      <c r="F7" s="4">
        <f>IF(작성!$B4="","",내정보!$B$6)</f>
        <v/>
      </c>
      <c r="G7" s="4">
        <f>IF(작성!$B4="","",내정보!$B$7)</f>
        <v/>
      </c>
      <c r="H7" s="4">
        <f>IF(작성!$B4="","",내정보!$B$8)</f>
        <v/>
      </c>
      <c r="I7" s="4">
        <f>IF(작성!$B4="","",내정보!$B$9)</f>
        <v/>
      </c>
      <c r="J7" s="4">
        <f>IF(작성!$B4="","",내정보!$B$10)</f>
        <v/>
      </c>
      <c r="K7" s="4">
        <f>IF(작성!$B4="","",SUBSTITUTE(SUBSTITUTE(IFERROR(VLOOKUP(SUBSTITUTE(SUBSTITUTE(SUBSTITUTE(작성!E4,"~","~~"),"*","~*"),"?","~?"),거래처!$A$4:$I$43,2,FALSE),""),"-","")," ",""))</f>
        <v/>
      </c>
      <c r="L7" s="4">
        <f>IF(작성!$B4="","",IFERROR(VLOOKUP(SUBSTITUTE(SUBSTITUTE(SUBSTITUTE(작성!E4,"~","~~"),"*","~*"),"?","~?"),거래처!$A$4:$I$43,3,FALSE),""))</f>
        <v/>
      </c>
      <c r="M7" s="4">
        <f>IF(작성!$B4="","",IFERROR(VLOOKUP(SUBSTITUTE(SUBSTITUTE(SUBSTITUTE(작성!E4,"~","~~"),"*","~*"),"?","~?"),거래처!$A$4:$I$43,1,FALSE),""))</f>
        <v/>
      </c>
      <c r="N7" s="4">
        <f>IF(작성!$B4="","",IFERROR(VLOOKUP(SUBSTITUTE(SUBSTITUTE(SUBSTITUTE(작성!E4,"~","~~"),"*","~*"),"?","~?"),거래처!$A$4:$I$43,4,FALSE),""))</f>
        <v/>
      </c>
      <c r="O7" s="4">
        <f>IF(작성!$B4="","",IFERROR(VLOOKUP(SUBSTITUTE(SUBSTITUTE(SUBSTITUTE(작성!E4,"~","~~"),"*","~*"),"?","~?"),거래처!$A$4:$I$43,5,FALSE),""))</f>
        <v/>
      </c>
      <c r="P7" s="4">
        <f>IF(작성!$B4="","",IFERROR(VLOOKUP(SUBSTITUTE(SUBSTITUTE(SUBSTITUTE(작성!E4,"~","~~"),"*","~*"),"?","~?"),거래처!$A$4:$I$43,6,FALSE),""))</f>
        <v/>
      </c>
      <c r="Q7" s="4">
        <f>IF(작성!$B4="","",IFERROR(VLOOKUP(SUBSTITUTE(SUBSTITUTE(SUBSTITUTE(작성!E4,"~","~~"),"*","~*"),"?","~?"),거래처!$A$4:$I$43,7,FALSE),""))</f>
        <v/>
      </c>
      <c r="R7" s="4">
        <f>IF(작성!$B4="","",IFERROR(VLOOKUP(SUBSTITUTE(SUBSTITUTE(SUBSTITUTE(작성!E4,"~","~~"),"*","~*"),"?","~?"),거래처!$A$4:$I$43,8,FALSE),""))</f>
        <v/>
      </c>
      <c r="S7" s="4">
        <f>IF(작성!$B4="","",IFERROR(VLOOKUP(SUBSTITUTE(SUBSTITUTE(SUBSTITUTE(작성!E4,"~","~~"),"*","~*"),"?","~?"),거래처!$A$4:$I$43,9,FALSE),""))</f>
        <v/>
      </c>
      <c r="T7" s="4">
        <f>IF(작성!$B4="","",TEXT(작성!F4,"0"))</f>
        <v/>
      </c>
      <c r="U7" s="4">
        <f>IF(작성!$B4="","",TEXT(작성!G4,"0"))</f>
        <v/>
      </c>
      <c r="V7" s="4">
        <f>IF(작성!$B4="","",작성!H4)</f>
        <v/>
      </c>
      <c r="W7" s="5">
        <f>IF(OR(작성!$B4="",작성!J4=""),"",TEXT(작성!I4,"00"))</f>
        <v/>
      </c>
      <c r="X7" s="5">
        <f>IF(OR(작성!$B4="",작성!J4=""),"",작성!J4)</f>
        <v/>
      </c>
      <c r="Y7" s="5">
        <f>IF(OR(작성!$B4="",작성!J4=""),"",작성!K4)</f>
        <v/>
      </c>
      <c r="Z7" s="5">
        <f>IF(OR(작성!$B4="",작성!J4=""),"",IF(작성!L4=INT(작성!L4),TEXT(작성!L4,"0"),TEXT(작성!L4,"0.##")))</f>
        <v/>
      </c>
      <c r="AA7" s="5">
        <f>IF(OR(작성!$B4="",작성!J4=""),"",IF(작성!M4=INT(작성!M4),TEXT(작성!M4,"0"),TEXT(작성!M4,"0.##")))</f>
        <v/>
      </c>
      <c r="AB7" s="5">
        <f>IF(OR(작성!$B4="",작성!J4=""),"",TEXT(작성!N4,"0"))</f>
        <v/>
      </c>
      <c r="AC7" s="5">
        <f>IF(OR(작성!$B4="",작성!J4=""),"",TEXT(작성!O4,"0"))</f>
        <v/>
      </c>
      <c r="AD7" s="5">
        <f>IF(OR(작성!$B4="",작성!J4=""),"","")</f>
        <v/>
      </c>
      <c r="AE7" s="5">
        <f>IF(OR(작성!$B4="",작성!Q4=""),"",TEXT(작성!P4,"00"))</f>
        <v/>
      </c>
      <c r="AF7" s="5">
        <f>IF(OR(작성!$B4="",작성!Q4=""),"",작성!Q4)</f>
        <v/>
      </c>
      <c r="AG7" s="5">
        <f>IF(OR(작성!$B4="",작성!Q4=""),"",작성!R4)</f>
        <v/>
      </c>
      <c r="AH7" s="5">
        <f>IF(OR(작성!$B4="",작성!Q4=""),"",IF(작성!S4=INT(작성!S4),TEXT(작성!S4,"0"),TEXT(작성!S4,"0.##")))</f>
        <v/>
      </c>
      <c r="AI7" s="5">
        <f>IF(OR(작성!$B4="",작성!Q4=""),"",IF(작성!T4=INT(작성!T4),TEXT(작성!T4,"0"),TEXT(작성!T4,"0.##")))</f>
        <v/>
      </c>
      <c r="AJ7" s="5">
        <f>IF(OR(작성!$B4="",작성!Q4=""),"",TEXT(작성!U4,"0"))</f>
        <v/>
      </c>
      <c r="AK7" s="5">
        <f>IF(OR(작성!$B4="",작성!Q4=""),"",TEXT(작성!V4,"0"))</f>
        <v/>
      </c>
      <c r="AL7" s="5">
        <f>IF(OR(작성!$B4="",작성!Q4=""),"","")</f>
        <v/>
      </c>
      <c r="AM7" s="5">
        <f>IF(OR(작성!$B4="",작성!X4=""),"",TEXT(작성!W4,"00"))</f>
        <v/>
      </c>
      <c r="AN7" s="5">
        <f>IF(OR(작성!$B4="",작성!X4=""),"",작성!X4)</f>
        <v/>
      </c>
      <c r="AO7" s="5">
        <f>IF(OR(작성!$B4="",작성!X4=""),"",작성!Y4)</f>
        <v/>
      </c>
      <c r="AP7" s="5">
        <f>IF(OR(작성!$B4="",작성!X4=""),"",IF(작성!Z4=INT(작성!Z4),TEXT(작성!Z4,"0"),TEXT(작성!Z4,"0.##")))</f>
        <v/>
      </c>
      <c r="AQ7" s="5">
        <f>IF(OR(작성!$B4="",작성!X4=""),"",IF(작성!AA4=INT(작성!AA4),TEXT(작성!AA4,"0"),TEXT(작성!AA4,"0.##")))</f>
        <v/>
      </c>
      <c r="AR7" s="5">
        <f>IF(OR(작성!$B4="",작성!X4=""),"",TEXT(작성!AB4,"0"))</f>
        <v/>
      </c>
      <c r="AS7" s="5">
        <f>IF(OR(작성!$B4="",작성!X4=""),"",TEXT(작성!AC4,"0"))</f>
        <v/>
      </c>
      <c r="AT7" s="5">
        <f>IF(OR(작성!$B4="",작성!X4=""),"","")</f>
        <v/>
      </c>
      <c r="AU7" s="5">
        <f>IF(OR(작성!$B4="",작성!AE4=""),"",TEXT(작성!AD4,"00"))</f>
        <v/>
      </c>
      <c r="AV7" s="5">
        <f>IF(OR(작성!$B4="",작성!AE4=""),"",작성!AE4)</f>
        <v/>
      </c>
      <c r="AW7" s="5">
        <f>IF(OR(작성!$B4="",작성!AE4=""),"",작성!AF4)</f>
        <v/>
      </c>
      <c r="AX7" s="5">
        <f>IF(OR(작성!$B4="",작성!AE4=""),"",IF(작성!AG4=INT(작성!AG4),TEXT(작성!AG4,"0"),TEXT(작성!AG4,"0.##")))</f>
        <v/>
      </c>
      <c r="AY7" s="5">
        <f>IF(OR(작성!$B4="",작성!AE4=""),"",IF(작성!AH4=INT(작성!AH4),TEXT(작성!AH4,"0"),TEXT(작성!AH4,"0.##")))</f>
        <v/>
      </c>
      <c r="AZ7" s="5">
        <f>IF(OR(작성!$B4="",작성!AE4=""),"",TEXT(작성!AI4,"0"))</f>
        <v/>
      </c>
      <c r="BA7" s="5">
        <f>IF(OR(작성!$B4="",작성!AE4=""),"",TEXT(작성!AJ4,"0"))</f>
        <v/>
      </c>
      <c r="BB7" s="5">
        <f>IF(OR(작성!$B4="",작성!AE4=""),"","")</f>
        <v/>
      </c>
      <c r="BC7" s="5">
        <f>""</f>
        <v/>
      </c>
      <c r="BD7" s="5">
        <f>""</f>
        <v/>
      </c>
      <c r="BE7" s="5">
        <f>""</f>
        <v/>
      </c>
      <c r="BF7" s="5">
        <f>""</f>
        <v/>
      </c>
      <c r="BG7" s="4">
        <f>IF(작성!$B4="","",IF(작성!D4="영수","01","02"))</f>
        <v/>
      </c>
    </row>
    <row r="8">
      <c r="A8" s="4">
        <f>IF(작성!$B5="","",IF(작성!C5="영세율","02","01"))</f>
        <v/>
      </c>
      <c r="B8" s="4">
        <f>IF(작성!$B5="","",IF(AND(ISNUMBER(작성!B5),작성!B5&gt;=20000101,작성!B5&lt;=29991231),TEXT(작성!B5,"0"),IF(AND(ISNUMBER(작성!B5),작성!B5&gt;=36526,작성!B5&lt;=73050),TEXT(작성!B5,"yyyymmdd"),IF(AND(NOT(ISNUMBER(작성!B5)),LEN(작성!B5)=8,ISNUMBER(VALUE(작성!B5))),작성!B5,""))))</f>
        <v/>
      </c>
      <c r="C8" s="4">
        <f>IF(작성!$B5="","",SUBSTITUTE(SUBSTITUTE(내정보!$B$3,"-","")," ",""))</f>
        <v/>
      </c>
      <c r="D8" s="4">
        <f>IF(작성!$B5="","",내정보!$B$4)</f>
        <v/>
      </c>
      <c r="E8" s="4">
        <f>IF(작성!$B5="","",내정보!$B$5)</f>
        <v/>
      </c>
      <c r="F8" s="4">
        <f>IF(작성!$B5="","",내정보!$B$6)</f>
        <v/>
      </c>
      <c r="G8" s="4">
        <f>IF(작성!$B5="","",내정보!$B$7)</f>
        <v/>
      </c>
      <c r="H8" s="4">
        <f>IF(작성!$B5="","",내정보!$B$8)</f>
        <v/>
      </c>
      <c r="I8" s="4">
        <f>IF(작성!$B5="","",내정보!$B$9)</f>
        <v/>
      </c>
      <c r="J8" s="4">
        <f>IF(작성!$B5="","",내정보!$B$10)</f>
        <v/>
      </c>
      <c r="K8" s="4">
        <f>IF(작성!$B5="","",SUBSTITUTE(SUBSTITUTE(IFERROR(VLOOKUP(SUBSTITUTE(SUBSTITUTE(SUBSTITUTE(작성!E5,"~","~~"),"*","~*"),"?","~?"),거래처!$A$4:$I$43,2,FALSE),""),"-","")," ",""))</f>
        <v/>
      </c>
      <c r="L8" s="4">
        <f>IF(작성!$B5="","",IFERROR(VLOOKUP(SUBSTITUTE(SUBSTITUTE(SUBSTITUTE(작성!E5,"~","~~"),"*","~*"),"?","~?"),거래처!$A$4:$I$43,3,FALSE),""))</f>
        <v/>
      </c>
      <c r="M8" s="4">
        <f>IF(작성!$B5="","",IFERROR(VLOOKUP(SUBSTITUTE(SUBSTITUTE(SUBSTITUTE(작성!E5,"~","~~"),"*","~*"),"?","~?"),거래처!$A$4:$I$43,1,FALSE),""))</f>
        <v/>
      </c>
      <c r="N8" s="4">
        <f>IF(작성!$B5="","",IFERROR(VLOOKUP(SUBSTITUTE(SUBSTITUTE(SUBSTITUTE(작성!E5,"~","~~"),"*","~*"),"?","~?"),거래처!$A$4:$I$43,4,FALSE),""))</f>
        <v/>
      </c>
      <c r="O8" s="4">
        <f>IF(작성!$B5="","",IFERROR(VLOOKUP(SUBSTITUTE(SUBSTITUTE(SUBSTITUTE(작성!E5,"~","~~"),"*","~*"),"?","~?"),거래처!$A$4:$I$43,5,FALSE),""))</f>
        <v/>
      </c>
      <c r="P8" s="4">
        <f>IF(작성!$B5="","",IFERROR(VLOOKUP(SUBSTITUTE(SUBSTITUTE(SUBSTITUTE(작성!E5,"~","~~"),"*","~*"),"?","~?"),거래처!$A$4:$I$43,6,FALSE),""))</f>
        <v/>
      </c>
      <c r="Q8" s="4">
        <f>IF(작성!$B5="","",IFERROR(VLOOKUP(SUBSTITUTE(SUBSTITUTE(SUBSTITUTE(작성!E5,"~","~~"),"*","~*"),"?","~?"),거래처!$A$4:$I$43,7,FALSE),""))</f>
        <v/>
      </c>
      <c r="R8" s="4">
        <f>IF(작성!$B5="","",IFERROR(VLOOKUP(SUBSTITUTE(SUBSTITUTE(SUBSTITUTE(작성!E5,"~","~~"),"*","~*"),"?","~?"),거래처!$A$4:$I$43,8,FALSE),""))</f>
        <v/>
      </c>
      <c r="S8" s="4">
        <f>IF(작성!$B5="","",IFERROR(VLOOKUP(SUBSTITUTE(SUBSTITUTE(SUBSTITUTE(작성!E5,"~","~~"),"*","~*"),"?","~?"),거래처!$A$4:$I$43,9,FALSE),""))</f>
        <v/>
      </c>
      <c r="T8" s="4">
        <f>IF(작성!$B5="","",TEXT(작성!F5,"0"))</f>
        <v/>
      </c>
      <c r="U8" s="4">
        <f>IF(작성!$B5="","",TEXT(작성!G5,"0"))</f>
        <v/>
      </c>
      <c r="V8" s="4">
        <f>IF(작성!$B5="","",작성!H5)</f>
        <v/>
      </c>
      <c r="W8" s="5">
        <f>IF(OR(작성!$B5="",작성!J5=""),"",TEXT(작성!I5,"00"))</f>
        <v/>
      </c>
      <c r="X8" s="5">
        <f>IF(OR(작성!$B5="",작성!J5=""),"",작성!J5)</f>
        <v/>
      </c>
      <c r="Y8" s="5">
        <f>IF(OR(작성!$B5="",작성!J5=""),"",작성!K5)</f>
        <v/>
      </c>
      <c r="Z8" s="5">
        <f>IF(OR(작성!$B5="",작성!J5=""),"",IF(작성!L5=INT(작성!L5),TEXT(작성!L5,"0"),TEXT(작성!L5,"0.##")))</f>
        <v/>
      </c>
      <c r="AA8" s="5">
        <f>IF(OR(작성!$B5="",작성!J5=""),"",IF(작성!M5=INT(작성!M5),TEXT(작성!M5,"0"),TEXT(작성!M5,"0.##")))</f>
        <v/>
      </c>
      <c r="AB8" s="5">
        <f>IF(OR(작성!$B5="",작성!J5=""),"",TEXT(작성!N5,"0"))</f>
        <v/>
      </c>
      <c r="AC8" s="5">
        <f>IF(OR(작성!$B5="",작성!J5=""),"",TEXT(작성!O5,"0"))</f>
        <v/>
      </c>
      <c r="AD8" s="5">
        <f>IF(OR(작성!$B5="",작성!J5=""),"","")</f>
        <v/>
      </c>
      <c r="AE8" s="5">
        <f>IF(OR(작성!$B5="",작성!Q5=""),"",TEXT(작성!P5,"00"))</f>
        <v/>
      </c>
      <c r="AF8" s="5">
        <f>IF(OR(작성!$B5="",작성!Q5=""),"",작성!Q5)</f>
        <v/>
      </c>
      <c r="AG8" s="5">
        <f>IF(OR(작성!$B5="",작성!Q5=""),"",작성!R5)</f>
        <v/>
      </c>
      <c r="AH8" s="5">
        <f>IF(OR(작성!$B5="",작성!Q5=""),"",IF(작성!S5=INT(작성!S5),TEXT(작성!S5,"0"),TEXT(작성!S5,"0.##")))</f>
        <v/>
      </c>
      <c r="AI8" s="5">
        <f>IF(OR(작성!$B5="",작성!Q5=""),"",IF(작성!T5=INT(작성!T5),TEXT(작성!T5,"0"),TEXT(작성!T5,"0.##")))</f>
        <v/>
      </c>
      <c r="AJ8" s="5">
        <f>IF(OR(작성!$B5="",작성!Q5=""),"",TEXT(작성!U5,"0"))</f>
        <v/>
      </c>
      <c r="AK8" s="5">
        <f>IF(OR(작성!$B5="",작성!Q5=""),"",TEXT(작성!V5,"0"))</f>
        <v/>
      </c>
      <c r="AL8" s="5">
        <f>IF(OR(작성!$B5="",작성!Q5=""),"","")</f>
        <v/>
      </c>
      <c r="AM8" s="5">
        <f>IF(OR(작성!$B5="",작성!X5=""),"",TEXT(작성!W5,"00"))</f>
        <v/>
      </c>
      <c r="AN8" s="5">
        <f>IF(OR(작성!$B5="",작성!X5=""),"",작성!X5)</f>
        <v/>
      </c>
      <c r="AO8" s="5">
        <f>IF(OR(작성!$B5="",작성!X5=""),"",작성!Y5)</f>
        <v/>
      </c>
      <c r="AP8" s="5">
        <f>IF(OR(작성!$B5="",작성!X5=""),"",IF(작성!Z5=INT(작성!Z5),TEXT(작성!Z5,"0"),TEXT(작성!Z5,"0.##")))</f>
        <v/>
      </c>
      <c r="AQ8" s="5">
        <f>IF(OR(작성!$B5="",작성!X5=""),"",IF(작성!AA5=INT(작성!AA5),TEXT(작성!AA5,"0"),TEXT(작성!AA5,"0.##")))</f>
        <v/>
      </c>
      <c r="AR8" s="5">
        <f>IF(OR(작성!$B5="",작성!X5=""),"",TEXT(작성!AB5,"0"))</f>
        <v/>
      </c>
      <c r="AS8" s="5">
        <f>IF(OR(작성!$B5="",작성!X5=""),"",TEXT(작성!AC5,"0"))</f>
        <v/>
      </c>
      <c r="AT8" s="5">
        <f>IF(OR(작성!$B5="",작성!X5=""),"","")</f>
        <v/>
      </c>
      <c r="AU8" s="5">
        <f>IF(OR(작성!$B5="",작성!AE5=""),"",TEXT(작성!AD5,"00"))</f>
        <v/>
      </c>
      <c r="AV8" s="5">
        <f>IF(OR(작성!$B5="",작성!AE5=""),"",작성!AE5)</f>
        <v/>
      </c>
      <c r="AW8" s="5">
        <f>IF(OR(작성!$B5="",작성!AE5=""),"",작성!AF5)</f>
        <v/>
      </c>
      <c r="AX8" s="5">
        <f>IF(OR(작성!$B5="",작성!AE5=""),"",IF(작성!AG5=INT(작성!AG5),TEXT(작성!AG5,"0"),TEXT(작성!AG5,"0.##")))</f>
        <v/>
      </c>
      <c r="AY8" s="5">
        <f>IF(OR(작성!$B5="",작성!AE5=""),"",IF(작성!AH5=INT(작성!AH5),TEXT(작성!AH5,"0"),TEXT(작성!AH5,"0.##")))</f>
        <v/>
      </c>
      <c r="AZ8" s="5">
        <f>IF(OR(작성!$B5="",작성!AE5=""),"",TEXT(작성!AI5,"0"))</f>
        <v/>
      </c>
      <c r="BA8" s="5">
        <f>IF(OR(작성!$B5="",작성!AE5=""),"",TEXT(작성!AJ5,"0"))</f>
        <v/>
      </c>
      <c r="BB8" s="5">
        <f>IF(OR(작성!$B5="",작성!AE5=""),"","")</f>
        <v/>
      </c>
      <c r="BC8" s="5">
        <f>""</f>
        <v/>
      </c>
      <c r="BD8" s="5">
        <f>""</f>
        <v/>
      </c>
      <c r="BE8" s="5">
        <f>""</f>
        <v/>
      </c>
      <c r="BF8" s="5">
        <f>""</f>
        <v/>
      </c>
      <c r="BG8" s="4">
        <f>IF(작성!$B5="","",IF(작성!D5="영수","01","02"))</f>
        <v/>
      </c>
    </row>
    <row r="9">
      <c r="A9" s="4">
        <f>IF(작성!$B6="","",IF(작성!C6="영세율","02","01"))</f>
        <v/>
      </c>
      <c r="B9" s="4">
        <f>IF(작성!$B6="","",IF(AND(ISNUMBER(작성!B6),작성!B6&gt;=20000101,작성!B6&lt;=29991231),TEXT(작성!B6,"0"),IF(AND(ISNUMBER(작성!B6),작성!B6&gt;=36526,작성!B6&lt;=73050),TEXT(작성!B6,"yyyymmdd"),IF(AND(NOT(ISNUMBER(작성!B6)),LEN(작성!B6)=8,ISNUMBER(VALUE(작성!B6))),작성!B6,""))))</f>
        <v/>
      </c>
      <c r="C9" s="4">
        <f>IF(작성!$B6="","",SUBSTITUTE(SUBSTITUTE(내정보!$B$3,"-","")," ",""))</f>
        <v/>
      </c>
      <c r="D9" s="4">
        <f>IF(작성!$B6="","",내정보!$B$4)</f>
        <v/>
      </c>
      <c r="E9" s="4">
        <f>IF(작성!$B6="","",내정보!$B$5)</f>
        <v/>
      </c>
      <c r="F9" s="4">
        <f>IF(작성!$B6="","",내정보!$B$6)</f>
        <v/>
      </c>
      <c r="G9" s="4">
        <f>IF(작성!$B6="","",내정보!$B$7)</f>
        <v/>
      </c>
      <c r="H9" s="4">
        <f>IF(작성!$B6="","",내정보!$B$8)</f>
        <v/>
      </c>
      <c r="I9" s="4">
        <f>IF(작성!$B6="","",내정보!$B$9)</f>
        <v/>
      </c>
      <c r="J9" s="4">
        <f>IF(작성!$B6="","",내정보!$B$10)</f>
        <v/>
      </c>
      <c r="K9" s="4">
        <f>IF(작성!$B6="","",SUBSTITUTE(SUBSTITUTE(IFERROR(VLOOKUP(SUBSTITUTE(SUBSTITUTE(SUBSTITUTE(작성!E6,"~","~~"),"*","~*"),"?","~?"),거래처!$A$4:$I$43,2,FALSE),""),"-","")," ",""))</f>
        <v/>
      </c>
      <c r="L9" s="4">
        <f>IF(작성!$B6="","",IFERROR(VLOOKUP(SUBSTITUTE(SUBSTITUTE(SUBSTITUTE(작성!E6,"~","~~"),"*","~*"),"?","~?"),거래처!$A$4:$I$43,3,FALSE),""))</f>
        <v/>
      </c>
      <c r="M9" s="4">
        <f>IF(작성!$B6="","",IFERROR(VLOOKUP(SUBSTITUTE(SUBSTITUTE(SUBSTITUTE(작성!E6,"~","~~"),"*","~*"),"?","~?"),거래처!$A$4:$I$43,1,FALSE),""))</f>
        <v/>
      </c>
      <c r="N9" s="4">
        <f>IF(작성!$B6="","",IFERROR(VLOOKUP(SUBSTITUTE(SUBSTITUTE(SUBSTITUTE(작성!E6,"~","~~"),"*","~*"),"?","~?"),거래처!$A$4:$I$43,4,FALSE),""))</f>
        <v/>
      </c>
      <c r="O9" s="4">
        <f>IF(작성!$B6="","",IFERROR(VLOOKUP(SUBSTITUTE(SUBSTITUTE(SUBSTITUTE(작성!E6,"~","~~"),"*","~*"),"?","~?"),거래처!$A$4:$I$43,5,FALSE),""))</f>
        <v/>
      </c>
      <c r="P9" s="4">
        <f>IF(작성!$B6="","",IFERROR(VLOOKUP(SUBSTITUTE(SUBSTITUTE(SUBSTITUTE(작성!E6,"~","~~"),"*","~*"),"?","~?"),거래처!$A$4:$I$43,6,FALSE),""))</f>
        <v/>
      </c>
      <c r="Q9" s="4">
        <f>IF(작성!$B6="","",IFERROR(VLOOKUP(SUBSTITUTE(SUBSTITUTE(SUBSTITUTE(작성!E6,"~","~~"),"*","~*"),"?","~?"),거래처!$A$4:$I$43,7,FALSE),""))</f>
        <v/>
      </c>
      <c r="R9" s="4">
        <f>IF(작성!$B6="","",IFERROR(VLOOKUP(SUBSTITUTE(SUBSTITUTE(SUBSTITUTE(작성!E6,"~","~~"),"*","~*"),"?","~?"),거래처!$A$4:$I$43,8,FALSE),""))</f>
        <v/>
      </c>
      <c r="S9" s="4">
        <f>IF(작성!$B6="","",IFERROR(VLOOKUP(SUBSTITUTE(SUBSTITUTE(SUBSTITUTE(작성!E6,"~","~~"),"*","~*"),"?","~?"),거래처!$A$4:$I$43,9,FALSE),""))</f>
        <v/>
      </c>
      <c r="T9" s="4">
        <f>IF(작성!$B6="","",TEXT(작성!F6,"0"))</f>
        <v/>
      </c>
      <c r="U9" s="4">
        <f>IF(작성!$B6="","",TEXT(작성!G6,"0"))</f>
        <v/>
      </c>
      <c r="V9" s="4">
        <f>IF(작성!$B6="","",작성!H6)</f>
        <v/>
      </c>
      <c r="W9" s="5">
        <f>IF(OR(작성!$B6="",작성!J6=""),"",TEXT(작성!I6,"00"))</f>
        <v/>
      </c>
      <c r="X9" s="5">
        <f>IF(OR(작성!$B6="",작성!J6=""),"",작성!J6)</f>
        <v/>
      </c>
      <c r="Y9" s="5">
        <f>IF(OR(작성!$B6="",작성!J6=""),"",작성!K6)</f>
        <v/>
      </c>
      <c r="Z9" s="5">
        <f>IF(OR(작성!$B6="",작성!J6=""),"",IF(작성!L6=INT(작성!L6),TEXT(작성!L6,"0"),TEXT(작성!L6,"0.##")))</f>
        <v/>
      </c>
      <c r="AA9" s="5">
        <f>IF(OR(작성!$B6="",작성!J6=""),"",IF(작성!M6=INT(작성!M6),TEXT(작성!M6,"0"),TEXT(작성!M6,"0.##")))</f>
        <v/>
      </c>
      <c r="AB9" s="5">
        <f>IF(OR(작성!$B6="",작성!J6=""),"",TEXT(작성!N6,"0"))</f>
        <v/>
      </c>
      <c r="AC9" s="5">
        <f>IF(OR(작성!$B6="",작성!J6=""),"",TEXT(작성!O6,"0"))</f>
        <v/>
      </c>
      <c r="AD9" s="5">
        <f>IF(OR(작성!$B6="",작성!J6=""),"","")</f>
        <v/>
      </c>
      <c r="AE9" s="5">
        <f>IF(OR(작성!$B6="",작성!Q6=""),"",TEXT(작성!P6,"00"))</f>
        <v/>
      </c>
      <c r="AF9" s="5">
        <f>IF(OR(작성!$B6="",작성!Q6=""),"",작성!Q6)</f>
        <v/>
      </c>
      <c r="AG9" s="5">
        <f>IF(OR(작성!$B6="",작성!Q6=""),"",작성!R6)</f>
        <v/>
      </c>
      <c r="AH9" s="5">
        <f>IF(OR(작성!$B6="",작성!Q6=""),"",IF(작성!S6=INT(작성!S6),TEXT(작성!S6,"0"),TEXT(작성!S6,"0.##")))</f>
        <v/>
      </c>
      <c r="AI9" s="5">
        <f>IF(OR(작성!$B6="",작성!Q6=""),"",IF(작성!T6=INT(작성!T6),TEXT(작성!T6,"0"),TEXT(작성!T6,"0.##")))</f>
        <v/>
      </c>
      <c r="AJ9" s="5">
        <f>IF(OR(작성!$B6="",작성!Q6=""),"",TEXT(작성!U6,"0"))</f>
        <v/>
      </c>
      <c r="AK9" s="5">
        <f>IF(OR(작성!$B6="",작성!Q6=""),"",TEXT(작성!V6,"0"))</f>
        <v/>
      </c>
      <c r="AL9" s="5">
        <f>IF(OR(작성!$B6="",작성!Q6=""),"","")</f>
        <v/>
      </c>
      <c r="AM9" s="5">
        <f>IF(OR(작성!$B6="",작성!X6=""),"",TEXT(작성!W6,"00"))</f>
        <v/>
      </c>
      <c r="AN9" s="5">
        <f>IF(OR(작성!$B6="",작성!X6=""),"",작성!X6)</f>
        <v/>
      </c>
      <c r="AO9" s="5">
        <f>IF(OR(작성!$B6="",작성!X6=""),"",작성!Y6)</f>
        <v/>
      </c>
      <c r="AP9" s="5">
        <f>IF(OR(작성!$B6="",작성!X6=""),"",IF(작성!Z6=INT(작성!Z6),TEXT(작성!Z6,"0"),TEXT(작성!Z6,"0.##")))</f>
        <v/>
      </c>
      <c r="AQ9" s="5">
        <f>IF(OR(작성!$B6="",작성!X6=""),"",IF(작성!AA6=INT(작성!AA6),TEXT(작성!AA6,"0"),TEXT(작성!AA6,"0.##")))</f>
        <v/>
      </c>
      <c r="AR9" s="5">
        <f>IF(OR(작성!$B6="",작성!X6=""),"",TEXT(작성!AB6,"0"))</f>
        <v/>
      </c>
      <c r="AS9" s="5">
        <f>IF(OR(작성!$B6="",작성!X6=""),"",TEXT(작성!AC6,"0"))</f>
        <v/>
      </c>
      <c r="AT9" s="5">
        <f>IF(OR(작성!$B6="",작성!X6=""),"","")</f>
        <v/>
      </c>
      <c r="AU9" s="5">
        <f>IF(OR(작성!$B6="",작성!AE6=""),"",TEXT(작성!AD6,"00"))</f>
        <v/>
      </c>
      <c r="AV9" s="5">
        <f>IF(OR(작성!$B6="",작성!AE6=""),"",작성!AE6)</f>
        <v/>
      </c>
      <c r="AW9" s="5">
        <f>IF(OR(작성!$B6="",작성!AE6=""),"",작성!AF6)</f>
        <v/>
      </c>
      <c r="AX9" s="5">
        <f>IF(OR(작성!$B6="",작성!AE6=""),"",IF(작성!AG6=INT(작성!AG6),TEXT(작성!AG6,"0"),TEXT(작성!AG6,"0.##")))</f>
        <v/>
      </c>
      <c r="AY9" s="5">
        <f>IF(OR(작성!$B6="",작성!AE6=""),"",IF(작성!AH6=INT(작성!AH6),TEXT(작성!AH6,"0"),TEXT(작성!AH6,"0.##")))</f>
        <v/>
      </c>
      <c r="AZ9" s="5">
        <f>IF(OR(작성!$B6="",작성!AE6=""),"",TEXT(작성!AI6,"0"))</f>
        <v/>
      </c>
      <c r="BA9" s="5">
        <f>IF(OR(작성!$B6="",작성!AE6=""),"",TEXT(작성!AJ6,"0"))</f>
        <v/>
      </c>
      <c r="BB9" s="5">
        <f>IF(OR(작성!$B6="",작성!AE6=""),"","")</f>
        <v/>
      </c>
      <c r="BC9" s="5">
        <f>""</f>
        <v/>
      </c>
      <c r="BD9" s="5">
        <f>""</f>
        <v/>
      </c>
      <c r="BE9" s="5">
        <f>""</f>
        <v/>
      </c>
      <c r="BF9" s="5">
        <f>""</f>
        <v/>
      </c>
      <c r="BG9" s="4">
        <f>IF(작성!$B6="","",IF(작성!D6="영수","01","02"))</f>
        <v/>
      </c>
    </row>
    <row r="10">
      <c r="A10" s="4">
        <f>IF(작성!$B7="","",IF(작성!C7="영세율","02","01"))</f>
        <v/>
      </c>
      <c r="B10" s="4">
        <f>IF(작성!$B7="","",IF(AND(ISNUMBER(작성!B7),작성!B7&gt;=20000101,작성!B7&lt;=29991231),TEXT(작성!B7,"0"),IF(AND(ISNUMBER(작성!B7),작성!B7&gt;=36526,작성!B7&lt;=73050),TEXT(작성!B7,"yyyymmdd"),IF(AND(NOT(ISNUMBER(작성!B7)),LEN(작성!B7)=8,ISNUMBER(VALUE(작성!B7))),작성!B7,""))))</f>
        <v/>
      </c>
      <c r="C10" s="4">
        <f>IF(작성!$B7="","",SUBSTITUTE(SUBSTITUTE(내정보!$B$3,"-","")," ",""))</f>
        <v/>
      </c>
      <c r="D10" s="4">
        <f>IF(작성!$B7="","",내정보!$B$4)</f>
        <v/>
      </c>
      <c r="E10" s="4">
        <f>IF(작성!$B7="","",내정보!$B$5)</f>
        <v/>
      </c>
      <c r="F10" s="4">
        <f>IF(작성!$B7="","",내정보!$B$6)</f>
        <v/>
      </c>
      <c r="G10" s="4">
        <f>IF(작성!$B7="","",내정보!$B$7)</f>
        <v/>
      </c>
      <c r="H10" s="4">
        <f>IF(작성!$B7="","",내정보!$B$8)</f>
        <v/>
      </c>
      <c r="I10" s="4">
        <f>IF(작성!$B7="","",내정보!$B$9)</f>
        <v/>
      </c>
      <c r="J10" s="4">
        <f>IF(작성!$B7="","",내정보!$B$10)</f>
        <v/>
      </c>
      <c r="K10" s="4">
        <f>IF(작성!$B7="","",SUBSTITUTE(SUBSTITUTE(IFERROR(VLOOKUP(SUBSTITUTE(SUBSTITUTE(SUBSTITUTE(작성!E7,"~","~~"),"*","~*"),"?","~?"),거래처!$A$4:$I$43,2,FALSE),""),"-","")," ",""))</f>
        <v/>
      </c>
      <c r="L10" s="4">
        <f>IF(작성!$B7="","",IFERROR(VLOOKUP(SUBSTITUTE(SUBSTITUTE(SUBSTITUTE(작성!E7,"~","~~"),"*","~*"),"?","~?"),거래처!$A$4:$I$43,3,FALSE),""))</f>
        <v/>
      </c>
      <c r="M10" s="4">
        <f>IF(작성!$B7="","",IFERROR(VLOOKUP(SUBSTITUTE(SUBSTITUTE(SUBSTITUTE(작성!E7,"~","~~"),"*","~*"),"?","~?"),거래처!$A$4:$I$43,1,FALSE),""))</f>
        <v/>
      </c>
      <c r="N10" s="4">
        <f>IF(작성!$B7="","",IFERROR(VLOOKUP(SUBSTITUTE(SUBSTITUTE(SUBSTITUTE(작성!E7,"~","~~"),"*","~*"),"?","~?"),거래처!$A$4:$I$43,4,FALSE),""))</f>
        <v/>
      </c>
      <c r="O10" s="4">
        <f>IF(작성!$B7="","",IFERROR(VLOOKUP(SUBSTITUTE(SUBSTITUTE(SUBSTITUTE(작성!E7,"~","~~"),"*","~*"),"?","~?"),거래처!$A$4:$I$43,5,FALSE),""))</f>
        <v/>
      </c>
      <c r="P10" s="4">
        <f>IF(작성!$B7="","",IFERROR(VLOOKUP(SUBSTITUTE(SUBSTITUTE(SUBSTITUTE(작성!E7,"~","~~"),"*","~*"),"?","~?"),거래처!$A$4:$I$43,6,FALSE),""))</f>
        <v/>
      </c>
      <c r="Q10" s="4">
        <f>IF(작성!$B7="","",IFERROR(VLOOKUP(SUBSTITUTE(SUBSTITUTE(SUBSTITUTE(작성!E7,"~","~~"),"*","~*"),"?","~?"),거래처!$A$4:$I$43,7,FALSE),""))</f>
        <v/>
      </c>
      <c r="R10" s="4">
        <f>IF(작성!$B7="","",IFERROR(VLOOKUP(SUBSTITUTE(SUBSTITUTE(SUBSTITUTE(작성!E7,"~","~~"),"*","~*"),"?","~?"),거래처!$A$4:$I$43,8,FALSE),""))</f>
        <v/>
      </c>
      <c r="S10" s="4">
        <f>IF(작성!$B7="","",IFERROR(VLOOKUP(SUBSTITUTE(SUBSTITUTE(SUBSTITUTE(작성!E7,"~","~~"),"*","~*"),"?","~?"),거래처!$A$4:$I$43,9,FALSE),""))</f>
        <v/>
      </c>
      <c r="T10" s="4">
        <f>IF(작성!$B7="","",TEXT(작성!F7,"0"))</f>
        <v/>
      </c>
      <c r="U10" s="4">
        <f>IF(작성!$B7="","",TEXT(작성!G7,"0"))</f>
        <v/>
      </c>
      <c r="V10" s="4">
        <f>IF(작성!$B7="","",작성!H7)</f>
        <v/>
      </c>
      <c r="W10" s="5">
        <f>IF(OR(작성!$B7="",작성!J7=""),"",TEXT(작성!I7,"00"))</f>
        <v/>
      </c>
      <c r="X10" s="5">
        <f>IF(OR(작성!$B7="",작성!J7=""),"",작성!J7)</f>
        <v/>
      </c>
      <c r="Y10" s="5">
        <f>IF(OR(작성!$B7="",작성!J7=""),"",작성!K7)</f>
        <v/>
      </c>
      <c r="Z10" s="5">
        <f>IF(OR(작성!$B7="",작성!J7=""),"",IF(작성!L7=INT(작성!L7),TEXT(작성!L7,"0"),TEXT(작성!L7,"0.##")))</f>
        <v/>
      </c>
      <c r="AA10" s="5">
        <f>IF(OR(작성!$B7="",작성!J7=""),"",IF(작성!M7=INT(작성!M7),TEXT(작성!M7,"0"),TEXT(작성!M7,"0.##")))</f>
        <v/>
      </c>
      <c r="AB10" s="5">
        <f>IF(OR(작성!$B7="",작성!J7=""),"",TEXT(작성!N7,"0"))</f>
        <v/>
      </c>
      <c r="AC10" s="5">
        <f>IF(OR(작성!$B7="",작성!J7=""),"",TEXT(작성!O7,"0"))</f>
        <v/>
      </c>
      <c r="AD10" s="5">
        <f>IF(OR(작성!$B7="",작성!J7=""),"","")</f>
        <v/>
      </c>
      <c r="AE10" s="5">
        <f>IF(OR(작성!$B7="",작성!Q7=""),"",TEXT(작성!P7,"00"))</f>
        <v/>
      </c>
      <c r="AF10" s="5">
        <f>IF(OR(작성!$B7="",작성!Q7=""),"",작성!Q7)</f>
        <v/>
      </c>
      <c r="AG10" s="5">
        <f>IF(OR(작성!$B7="",작성!Q7=""),"",작성!R7)</f>
        <v/>
      </c>
      <c r="AH10" s="5">
        <f>IF(OR(작성!$B7="",작성!Q7=""),"",IF(작성!S7=INT(작성!S7),TEXT(작성!S7,"0"),TEXT(작성!S7,"0.##")))</f>
        <v/>
      </c>
      <c r="AI10" s="5">
        <f>IF(OR(작성!$B7="",작성!Q7=""),"",IF(작성!T7=INT(작성!T7),TEXT(작성!T7,"0"),TEXT(작성!T7,"0.##")))</f>
        <v/>
      </c>
      <c r="AJ10" s="5">
        <f>IF(OR(작성!$B7="",작성!Q7=""),"",TEXT(작성!U7,"0"))</f>
        <v/>
      </c>
      <c r="AK10" s="5">
        <f>IF(OR(작성!$B7="",작성!Q7=""),"",TEXT(작성!V7,"0"))</f>
        <v/>
      </c>
      <c r="AL10" s="5">
        <f>IF(OR(작성!$B7="",작성!Q7=""),"","")</f>
        <v/>
      </c>
      <c r="AM10" s="5">
        <f>IF(OR(작성!$B7="",작성!X7=""),"",TEXT(작성!W7,"00"))</f>
        <v/>
      </c>
      <c r="AN10" s="5">
        <f>IF(OR(작성!$B7="",작성!X7=""),"",작성!X7)</f>
        <v/>
      </c>
      <c r="AO10" s="5">
        <f>IF(OR(작성!$B7="",작성!X7=""),"",작성!Y7)</f>
        <v/>
      </c>
      <c r="AP10" s="5">
        <f>IF(OR(작성!$B7="",작성!X7=""),"",IF(작성!Z7=INT(작성!Z7),TEXT(작성!Z7,"0"),TEXT(작성!Z7,"0.##")))</f>
        <v/>
      </c>
      <c r="AQ10" s="5">
        <f>IF(OR(작성!$B7="",작성!X7=""),"",IF(작성!AA7=INT(작성!AA7),TEXT(작성!AA7,"0"),TEXT(작성!AA7,"0.##")))</f>
        <v/>
      </c>
      <c r="AR10" s="5">
        <f>IF(OR(작성!$B7="",작성!X7=""),"",TEXT(작성!AB7,"0"))</f>
        <v/>
      </c>
      <c r="AS10" s="5">
        <f>IF(OR(작성!$B7="",작성!X7=""),"",TEXT(작성!AC7,"0"))</f>
        <v/>
      </c>
      <c r="AT10" s="5">
        <f>IF(OR(작성!$B7="",작성!X7=""),"","")</f>
        <v/>
      </c>
      <c r="AU10" s="5">
        <f>IF(OR(작성!$B7="",작성!AE7=""),"",TEXT(작성!AD7,"00"))</f>
        <v/>
      </c>
      <c r="AV10" s="5">
        <f>IF(OR(작성!$B7="",작성!AE7=""),"",작성!AE7)</f>
        <v/>
      </c>
      <c r="AW10" s="5">
        <f>IF(OR(작성!$B7="",작성!AE7=""),"",작성!AF7)</f>
        <v/>
      </c>
      <c r="AX10" s="5">
        <f>IF(OR(작성!$B7="",작성!AE7=""),"",IF(작성!AG7=INT(작성!AG7),TEXT(작성!AG7,"0"),TEXT(작성!AG7,"0.##")))</f>
        <v/>
      </c>
      <c r="AY10" s="5">
        <f>IF(OR(작성!$B7="",작성!AE7=""),"",IF(작성!AH7=INT(작성!AH7),TEXT(작성!AH7,"0"),TEXT(작성!AH7,"0.##")))</f>
        <v/>
      </c>
      <c r="AZ10" s="5">
        <f>IF(OR(작성!$B7="",작성!AE7=""),"",TEXT(작성!AI7,"0"))</f>
        <v/>
      </c>
      <c r="BA10" s="5">
        <f>IF(OR(작성!$B7="",작성!AE7=""),"",TEXT(작성!AJ7,"0"))</f>
        <v/>
      </c>
      <c r="BB10" s="5">
        <f>IF(OR(작성!$B7="",작성!AE7=""),"","")</f>
        <v/>
      </c>
      <c r="BC10" s="5">
        <f>""</f>
        <v/>
      </c>
      <c r="BD10" s="5">
        <f>""</f>
        <v/>
      </c>
      <c r="BE10" s="5">
        <f>""</f>
        <v/>
      </c>
      <c r="BF10" s="5">
        <f>""</f>
        <v/>
      </c>
      <c r="BG10" s="4">
        <f>IF(작성!$B7="","",IF(작성!D7="영수","01","02"))</f>
        <v/>
      </c>
    </row>
    <row r="11">
      <c r="A11" s="4">
        <f>IF(작성!$B8="","",IF(작성!C8="영세율","02","01"))</f>
        <v/>
      </c>
      <c r="B11" s="4">
        <f>IF(작성!$B8="","",IF(AND(ISNUMBER(작성!B8),작성!B8&gt;=20000101,작성!B8&lt;=29991231),TEXT(작성!B8,"0"),IF(AND(ISNUMBER(작성!B8),작성!B8&gt;=36526,작성!B8&lt;=73050),TEXT(작성!B8,"yyyymmdd"),IF(AND(NOT(ISNUMBER(작성!B8)),LEN(작성!B8)=8,ISNUMBER(VALUE(작성!B8))),작성!B8,""))))</f>
        <v/>
      </c>
      <c r="C11" s="4">
        <f>IF(작성!$B8="","",SUBSTITUTE(SUBSTITUTE(내정보!$B$3,"-","")," ",""))</f>
        <v/>
      </c>
      <c r="D11" s="4">
        <f>IF(작성!$B8="","",내정보!$B$4)</f>
        <v/>
      </c>
      <c r="E11" s="4">
        <f>IF(작성!$B8="","",내정보!$B$5)</f>
        <v/>
      </c>
      <c r="F11" s="4">
        <f>IF(작성!$B8="","",내정보!$B$6)</f>
        <v/>
      </c>
      <c r="G11" s="4">
        <f>IF(작성!$B8="","",내정보!$B$7)</f>
        <v/>
      </c>
      <c r="H11" s="4">
        <f>IF(작성!$B8="","",내정보!$B$8)</f>
        <v/>
      </c>
      <c r="I11" s="4">
        <f>IF(작성!$B8="","",내정보!$B$9)</f>
        <v/>
      </c>
      <c r="J11" s="4">
        <f>IF(작성!$B8="","",내정보!$B$10)</f>
        <v/>
      </c>
      <c r="K11" s="4">
        <f>IF(작성!$B8="","",SUBSTITUTE(SUBSTITUTE(IFERROR(VLOOKUP(SUBSTITUTE(SUBSTITUTE(SUBSTITUTE(작성!E8,"~","~~"),"*","~*"),"?","~?"),거래처!$A$4:$I$43,2,FALSE),""),"-","")," ",""))</f>
        <v/>
      </c>
      <c r="L11" s="4">
        <f>IF(작성!$B8="","",IFERROR(VLOOKUP(SUBSTITUTE(SUBSTITUTE(SUBSTITUTE(작성!E8,"~","~~"),"*","~*"),"?","~?"),거래처!$A$4:$I$43,3,FALSE),""))</f>
        <v/>
      </c>
      <c r="M11" s="4">
        <f>IF(작성!$B8="","",IFERROR(VLOOKUP(SUBSTITUTE(SUBSTITUTE(SUBSTITUTE(작성!E8,"~","~~"),"*","~*"),"?","~?"),거래처!$A$4:$I$43,1,FALSE),""))</f>
        <v/>
      </c>
      <c r="N11" s="4">
        <f>IF(작성!$B8="","",IFERROR(VLOOKUP(SUBSTITUTE(SUBSTITUTE(SUBSTITUTE(작성!E8,"~","~~"),"*","~*"),"?","~?"),거래처!$A$4:$I$43,4,FALSE),""))</f>
        <v/>
      </c>
      <c r="O11" s="4">
        <f>IF(작성!$B8="","",IFERROR(VLOOKUP(SUBSTITUTE(SUBSTITUTE(SUBSTITUTE(작성!E8,"~","~~"),"*","~*"),"?","~?"),거래처!$A$4:$I$43,5,FALSE),""))</f>
        <v/>
      </c>
      <c r="P11" s="4">
        <f>IF(작성!$B8="","",IFERROR(VLOOKUP(SUBSTITUTE(SUBSTITUTE(SUBSTITUTE(작성!E8,"~","~~"),"*","~*"),"?","~?"),거래처!$A$4:$I$43,6,FALSE),""))</f>
        <v/>
      </c>
      <c r="Q11" s="4">
        <f>IF(작성!$B8="","",IFERROR(VLOOKUP(SUBSTITUTE(SUBSTITUTE(SUBSTITUTE(작성!E8,"~","~~"),"*","~*"),"?","~?"),거래처!$A$4:$I$43,7,FALSE),""))</f>
        <v/>
      </c>
      <c r="R11" s="4">
        <f>IF(작성!$B8="","",IFERROR(VLOOKUP(SUBSTITUTE(SUBSTITUTE(SUBSTITUTE(작성!E8,"~","~~"),"*","~*"),"?","~?"),거래처!$A$4:$I$43,8,FALSE),""))</f>
        <v/>
      </c>
      <c r="S11" s="4">
        <f>IF(작성!$B8="","",IFERROR(VLOOKUP(SUBSTITUTE(SUBSTITUTE(SUBSTITUTE(작성!E8,"~","~~"),"*","~*"),"?","~?"),거래처!$A$4:$I$43,9,FALSE),""))</f>
        <v/>
      </c>
      <c r="T11" s="4">
        <f>IF(작성!$B8="","",TEXT(작성!F8,"0"))</f>
        <v/>
      </c>
      <c r="U11" s="4">
        <f>IF(작성!$B8="","",TEXT(작성!G8,"0"))</f>
        <v/>
      </c>
      <c r="V11" s="4">
        <f>IF(작성!$B8="","",작성!H8)</f>
        <v/>
      </c>
      <c r="W11" s="5">
        <f>IF(OR(작성!$B8="",작성!J8=""),"",TEXT(작성!I8,"00"))</f>
        <v/>
      </c>
      <c r="X11" s="5">
        <f>IF(OR(작성!$B8="",작성!J8=""),"",작성!J8)</f>
        <v/>
      </c>
      <c r="Y11" s="5">
        <f>IF(OR(작성!$B8="",작성!J8=""),"",작성!K8)</f>
        <v/>
      </c>
      <c r="Z11" s="5">
        <f>IF(OR(작성!$B8="",작성!J8=""),"",IF(작성!L8=INT(작성!L8),TEXT(작성!L8,"0"),TEXT(작성!L8,"0.##")))</f>
        <v/>
      </c>
      <c r="AA11" s="5">
        <f>IF(OR(작성!$B8="",작성!J8=""),"",IF(작성!M8=INT(작성!M8),TEXT(작성!M8,"0"),TEXT(작성!M8,"0.##")))</f>
        <v/>
      </c>
      <c r="AB11" s="5">
        <f>IF(OR(작성!$B8="",작성!J8=""),"",TEXT(작성!N8,"0"))</f>
        <v/>
      </c>
      <c r="AC11" s="5">
        <f>IF(OR(작성!$B8="",작성!J8=""),"",TEXT(작성!O8,"0"))</f>
        <v/>
      </c>
      <c r="AD11" s="5">
        <f>IF(OR(작성!$B8="",작성!J8=""),"","")</f>
        <v/>
      </c>
      <c r="AE11" s="5">
        <f>IF(OR(작성!$B8="",작성!Q8=""),"",TEXT(작성!P8,"00"))</f>
        <v/>
      </c>
      <c r="AF11" s="5">
        <f>IF(OR(작성!$B8="",작성!Q8=""),"",작성!Q8)</f>
        <v/>
      </c>
      <c r="AG11" s="5">
        <f>IF(OR(작성!$B8="",작성!Q8=""),"",작성!R8)</f>
        <v/>
      </c>
      <c r="AH11" s="5">
        <f>IF(OR(작성!$B8="",작성!Q8=""),"",IF(작성!S8=INT(작성!S8),TEXT(작성!S8,"0"),TEXT(작성!S8,"0.##")))</f>
        <v/>
      </c>
      <c r="AI11" s="5">
        <f>IF(OR(작성!$B8="",작성!Q8=""),"",IF(작성!T8=INT(작성!T8),TEXT(작성!T8,"0"),TEXT(작성!T8,"0.##")))</f>
        <v/>
      </c>
      <c r="AJ11" s="5">
        <f>IF(OR(작성!$B8="",작성!Q8=""),"",TEXT(작성!U8,"0"))</f>
        <v/>
      </c>
      <c r="AK11" s="5">
        <f>IF(OR(작성!$B8="",작성!Q8=""),"",TEXT(작성!V8,"0"))</f>
        <v/>
      </c>
      <c r="AL11" s="5">
        <f>IF(OR(작성!$B8="",작성!Q8=""),"","")</f>
        <v/>
      </c>
      <c r="AM11" s="5">
        <f>IF(OR(작성!$B8="",작성!X8=""),"",TEXT(작성!W8,"00"))</f>
        <v/>
      </c>
      <c r="AN11" s="5">
        <f>IF(OR(작성!$B8="",작성!X8=""),"",작성!X8)</f>
        <v/>
      </c>
      <c r="AO11" s="5">
        <f>IF(OR(작성!$B8="",작성!X8=""),"",작성!Y8)</f>
        <v/>
      </c>
      <c r="AP11" s="5">
        <f>IF(OR(작성!$B8="",작성!X8=""),"",IF(작성!Z8=INT(작성!Z8),TEXT(작성!Z8,"0"),TEXT(작성!Z8,"0.##")))</f>
        <v/>
      </c>
      <c r="AQ11" s="5">
        <f>IF(OR(작성!$B8="",작성!X8=""),"",IF(작성!AA8=INT(작성!AA8),TEXT(작성!AA8,"0"),TEXT(작성!AA8,"0.##")))</f>
        <v/>
      </c>
      <c r="AR11" s="5">
        <f>IF(OR(작성!$B8="",작성!X8=""),"",TEXT(작성!AB8,"0"))</f>
        <v/>
      </c>
      <c r="AS11" s="5">
        <f>IF(OR(작성!$B8="",작성!X8=""),"",TEXT(작성!AC8,"0"))</f>
        <v/>
      </c>
      <c r="AT11" s="5">
        <f>IF(OR(작성!$B8="",작성!X8=""),"","")</f>
        <v/>
      </c>
      <c r="AU11" s="5">
        <f>IF(OR(작성!$B8="",작성!AE8=""),"",TEXT(작성!AD8,"00"))</f>
        <v/>
      </c>
      <c r="AV11" s="5">
        <f>IF(OR(작성!$B8="",작성!AE8=""),"",작성!AE8)</f>
        <v/>
      </c>
      <c r="AW11" s="5">
        <f>IF(OR(작성!$B8="",작성!AE8=""),"",작성!AF8)</f>
        <v/>
      </c>
      <c r="AX11" s="5">
        <f>IF(OR(작성!$B8="",작성!AE8=""),"",IF(작성!AG8=INT(작성!AG8),TEXT(작성!AG8,"0"),TEXT(작성!AG8,"0.##")))</f>
        <v/>
      </c>
      <c r="AY11" s="5">
        <f>IF(OR(작성!$B8="",작성!AE8=""),"",IF(작성!AH8=INT(작성!AH8),TEXT(작성!AH8,"0"),TEXT(작성!AH8,"0.##")))</f>
        <v/>
      </c>
      <c r="AZ11" s="5">
        <f>IF(OR(작성!$B8="",작성!AE8=""),"",TEXT(작성!AI8,"0"))</f>
        <v/>
      </c>
      <c r="BA11" s="5">
        <f>IF(OR(작성!$B8="",작성!AE8=""),"",TEXT(작성!AJ8,"0"))</f>
        <v/>
      </c>
      <c r="BB11" s="5">
        <f>IF(OR(작성!$B8="",작성!AE8=""),"","")</f>
        <v/>
      </c>
      <c r="BC11" s="5">
        <f>""</f>
        <v/>
      </c>
      <c r="BD11" s="5">
        <f>""</f>
        <v/>
      </c>
      <c r="BE11" s="5">
        <f>""</f>
        <v/>
      </c>
      <c r="BF11" s="5">
        <f>""</f>
        <v/>
      </c>
      <c r="BG11" s="4">
        <f>IF(작성!$B8="","",IF(작성!D8="영수","01","02"))</f>
        <v/>
      </c>
    </row>
    <row r="12">
      <c r="A12" s="4">
        <f>IF(작성!$B9="","",IF(작성!C9="영세율","02","01"))</f>
        <v/>
      </c>
      <c r="B12" s="4">
        <f>IF(작성!$B9="","",IF(AND(ISNUMBER(작성!B9),작성!B9&gt;=20000101,작성!B9&lt;=29991231),TEXT(작성!B9,"0"),IF(AND(ISNUMBER(작성!B9),작성!B9&gt;=36526,작성!B9&lt;=73050),TEXT(작성!B9,"yyyymmdd"),IF(AND(NOT(ISNUMBER(작성!B9)),LEN(작성!B9)=8,ISNUMBER(VALUE(작성!B9))),작성!B9,""))))</f>
        <v/>
      </c>
      <c r="C12" s="4">
        <f>IF(작성!$B9="","",SUBSTITUTE(SUBSTITUTE(내정보!$B$3,"-","")," ",""))</f>
        <v/>
      </c>
      <c r="D12" s="4">
        <f>IF(작성!$B9="","",내정보!$B$4)</f>
        <v/>
      </c>
      <c r="E12" s="4">
        <f>IF(작성!$B9="","",내정보!$B$5)</f>
        <v/>
      </c>
      <c r="F12" s="4">
        <f>IF(작성!$B9="","",내정보!$B$6)</f>
        <v/>
      </c>
      <c r="G12" s="4">
        <f>IF(작성!$B9="","",내정보!$B$7)</f>
        <v/>
      </c>
      <c r="H12" s="4">
        <f>IF(작성!$B9="","",내정보!$B$8)</f>
        <v/>
      </c>
      <c r="I12" s="4">
        <f>IF(작성!$B9="","",내정보!$B$9)</f>
        <v/>
      </c>
      <c r="J12" s="4">
        <f>IF(작성!$B9="","",내정보!$B$10)</f>
        <v/>
      </c>
      <c r="K12" s="4">
        <f>IF(작성!$B9="","",SUBSTITUTE(SUBSTITUTE(IFERROR(VLOOKUP(SUBSTITUTE(SUBSTITUTE(SUBSTITUTE(작성!E9,"~","~~"),"*","~*"),"?","~?"),거래처!$A$4:$I$43,2,FALSE),""),"-","")," ",""))</f>
        <v/>
      </c>
      <c r="L12" s="4">
        <f>IF(작성!$B9="","",IFERROR(VLOOKUP(SUBSTITUTE(SUBSTITUTE(SUBSTITUTE(작성!E9,"~","~~"),"*","~*"),"?","~?"),거래처!$A$4:$I$43,3,FALSE),""))</f>
        <v/>
      </c>
      <c r="M12" s="4">
        <f>IF(작성!$B9="","",IFERROR(VLOOKUP(SUBSTITUTE(SUBSTITUTE(SUBSTITUTE(작성!E9,"~","~~"),"*","~*"),"?","~?"),거래처!$A$4:$I$43,1,FALSE),""))</f>
        <v/>
      </c>
      <c r="N12" s="4">
        <f>IF(작성!$B9="","",IFERROR(VLOOKUP(SUBSTITUTE(SUBSTITUTE(SUBSTITUTE(작성!E9,"~","~~"),"*","~*"),"?","~?"),거래처!$A$4:$I$43,4,FALSE),""))</f>
        <v/>
      </c>
      <c r="O12" s="4">
        <f>IF(작성!$B9="","",IFERROR(VLOOKUP(SUBSTITUTE(SUBSTITUTE(SUBSTITUTE(작성!E9,"~","~~"),"*","~*"),"?","~?"),거래처!$A$4:$I$43,5,FALSE),""))</f>
        <v/>
      </c>
      <c r="P12" s="4">
        <f>IF(작성!$B9="","",IFERROR(VLOOKUP(SUBSTITUTE(SUBSTITUTE(SUBSTITUTE(작성!E9,"~","~~"),"*","~*"),"?","~?"),거래처!$A$4:$I$43,6,FALSE),""))</f>
        <v/>
      </c>
      <c r="Q12" s="4">
        <f>IF(작성!$B9="","",IFERROR(VLOOKUP(SUBSTITUTE(SUBSTITUTE(SUBSTITUTE(작성!E9,"~","~~"),"*","~*"),"?","~?"),거래처!$A$4:$I$43,7,FALSE),""))</f>
        <v/>
      </c>
      <c r="R12" s="4">
        <f>IF(작성!$B9="","",IFERROR(VLOOKUP(SUBSTITUTE(SUBSTITUTE(SUBSTITUTE(작성!E9,"~","~~"),"*","~*"),"?","~?"),거래처!$A$4:$I$43,8,FALSE),""))</f>
        <v/>
      </c>
      <c r="S12" s="4">
        <f>IF(작성!$B9="","",IFERROR(VLOOKUP(SUBSTITUTE(SUBSTITUTE(SUBSTITUTE(작성!E9,"~","~~"),"*","~*"),"?","~?"),거래처!$A$4:$I$43,9,FALSE),""))</f>
        <v/>
      </c>
      <c r="T12" s="4">
        <f>IF(작성!$B9="","",TEXT(작성!F9,"0"))</f>
        <v/>
      </c>
      <c r="U12" s="4">
        <f>IF(작성!$B9="","",TEXT(작성!G9,"0"))</f>
        <v/>
      </c>
      <c r="V12" s="4">
        <f>IF(작성!$B9="","",작성!H9)</f>
        <v/>
      </c>
      <c r="W12" s="5">
        <f>IF(OR(작성!$B9="",작성!J9=""),"",TEXT(작성!I9,"00"))</f>
        <v/>
      </c>
      <c r="X12" s="5">
        <f>IF(OR(작성!$B9="",작성!J9=""),"",작성!J9)</f>
        <v/>
      </c>
      <c r="Y12" s="5">
        <f>IF(OR(작성!$B9="",작성!J9=""),"",작성!K9)</f>
        <v/>
      </c>
      <c r="Z12" s="5">
        <f>IF(OR(작성!$B9="",작성!J9=""),"",IF(작성!L9=INT(작성!L9),TEXT(작성!L9,"0"),TEXT(작성!L9,"0.##")))</f>
        <v/>
      </c>
      <c r="AA12" s="5">
        <f>IF(OR(작성!$B9="",작성!J9=""),"",IF(작성!M9=INT(작성!M9),TEXT(작성!M9,"0"),TEXT(작성!M9,"0.##")))</f>
        <v/>
      </c>
      <c r="AB12" s="5">
        <f>IF(OR(작성!$B9="",작성!J9=""),"",TEXT(작성!N9,"0"))</f>
        <v/>
      </c>
      <c r="AC12" s="5">
        <f>IF(OR(작성!$B9="",작성!J9=""),"",TEXT(작성!O9,"0"))</f>
        <v/>
      </c>
      <c r="AD12" s="5">
        <f>IF(OR(작성!$B9="",작성!J9=""),"","")</f>
        <v/>
      </c>
      <c r="AE12" s="5">
        <f>IF(OR(작성!$B9="",작성!Q9=""),"",TEXT(작성!P9,"00"))</f>
        <v/>
      </c>
      <c r="AF12" s="5">
        <f>IF(OR(작성!$B9="",작성!Q9=""),"",작성!Q9)</f>
        <v/>
      </c>
      <c r="AG12" s="5">
        <f>IF(OR(작성!$B9="",작성!Q9=""),"",작성!R9)</f>
        <v/>
      </c>
      <c r="AH12" s="5">
        <f>IF(OR(작성!$B9="",작성!Q9=""),"",IF(작성!S9=INT(작성!S9),TEXT(작성!S9,"0"),TEXT(작성!S9,"0.##")))</f>
        <v/>
      </c>
      <c r="AI12" s="5">
        <f>IF(OR(작성!$B9="",작성!Q9=""),"",IF(작성!T9=INT(작성!T9),TEXT(작성!T9,"0"),TEXT(작성!T9,"0.##")))</f>
        <v/>
      </c>
      <c r="AJ12" s="5">
        <f>IF(OR(작성!$B9="",작성!Q9=""),"",TEXT(작성!U9,"0"))</f>
        <v/>
      </c>
      <c r="AK12" s="5">
        <f>IF(OR(작성!$B9="",작성!Q9=""),"",TEXT(작성!V9,"0"))</f>
        <v/>
      </c>
      <c r="AL12" s="5">
        <f>IF(OR(작성!$B9="",작성!Q9=""),"","")</f>
        <v/>
      </c>
      <c r="AM12" s="5">
        <f>IF(OR(작성!$B9="",작성!X9=""),"",TEXT(작성!W9,"00"))</f>
        <v/>
      </c>
      <c r="AN12" s="5">
        <f>IF(OR(작성!$B9="",작성!X9=""),"",작성!X9)</f>
        <v/>
      </c>
      <c r="AO12" s="5">
        <f>IF(OR(작성!$B9="",작성!X9=""),"",작성!Y9)</f>
        <v/>
      </c>
      <c r="AP12" s="5">
        <f>IF(OR(작성!$B9="",작성!X9=""),"",IF(작성!Z9=INT(작성!Z9),TEXT(작성!Z9,"0"),TEXT(작성!Z9,"0.##")))</f>
        <v/>
      </c>
      <c r="AQ12" s="5">
        <f>IF(OR(작성!$B9="",작성!X9=""),"",IF(작성!AA9=INT(작성!AA9),TEXT(작성!AA9,"0"),TEXT(작성!AA9,"0.##")))</f>
        <v/>
      </c>
      <c r="AR12" s="5">
        <f>IF(OR(작성!$B9="",작성!X9=""),"",TEXT(작성!AB9,"0"))</f>
        <v/>
      </c>
      <c r="AS12" s="5">
        <f>IF(OR(작성!$B9="",작성!X9=""),"",TEXT(작성!AC9,"0"))</f>
        <v/>
      </c>
      <c r="AT12" s="5">
        <f>IF(OR(작성!$B9="",작성!X9=""),"","")</f>
        <v/>
      </c>
      <c r="AU12" s="5">
        <f>IF(OR(작성!$B9="",작성!AE9=""),"",TEXT(작성!AD9,"00"))</f>
        <v/>
      </c>
      <c r="AV12" s="5">
        <f>IF(OR(작성!$B9="",작성!AE9=""),"",작성!AE9)</f>
        <v/>
      </c>
      <c r="AW12" s="5">
        <f>IF(OR(작성!$B9="",작성!AE9=""),"",작성!AF9)</f>
        <v/>
      </c>
      <c r="AX12" s="5">
        <f>IF(OR(작성!$B9="",작성!AE9=""),"",IF(작성!AG9=INT(작성!AG9),TEXT(작성!AG9,"0"),TEXT(작성!AG9,"0.##")))</f>
        <v/>
      </c>
      <c r="AY12" s="5">
        <f>IF(OR(작성!$B9="",작성!AE9=""),"",IF(작성!AH9=INT(작성!AH9),TEXT(작성!AH9,"0"),TEXT(작성!AH9,"0.##")))</f>
        <v/>
      </c>
      <c r="AZ12" s="5">
        <f>IF(OR(작성!$B9="",작성!AE9=""),"",TEXT(작성!AI9,"0"))</f>
        <v/>
      </c>
      <c r="BA12" s="5">
        <f>IF(OR(작성!$B9="",작성!AE9=""),"",TEXT(작성!AJ9,"0"))</f>
        <v/>
      </c>
      <c r="BB12" s="5">
        <f>IF(OR(작성!$B9="",작성!AE9=""),"","")</f>
        <v/>
      </c>
      <c r="BC12" s="5">
        <f>""</f>
        <v/>
      </c>
      <c r="BD12" s="5">
        <f>""</f>
        <v/>
      </c>
      <c r="BE12" s="5">
        <f>""</f>
        <v/>
      </c>
      <c r="BF12" s="5">
        <f>""</f>
        <v/>
      </c>
      <c r="BG12" s="4">
        <f>IF(작성!$B9="","",IF(작성!D9="영수","01","02"))</f>
        <v/>
      </c>
    </row>
    <row r="13">
      <c r="A13" s="4">
        <f>IF(작성!$B10="","",IF(작성!C10="영세율","02","01"))</f>
        <v/>
      </c>
      <c r="B13" s="4">
        <f>IF(작성!$B10="","",IF(AND(ISNUMBER(작성!B10),작성!B10&gt;=20000101,작성!B10&lt;=29991231),TEXT(작성!B10,"0"),IF(AND(ISNUMBER(작성!B10),작성!B10&gt;=36526,작성!B10&lt;=73050),TEXT(작성!B10,"yyyymmdd"),IF(AND(NOT(ISNUMBER(작성!B10)),LEN(작성!B10)=8,ISNUMBER(VALUE(작성!B10))),작성!B10,""))))</f>
        <v/>
      </c>
      <c r="C13" s="4">
        <f>IF(작성!$B10="","",SUBSTITUTE(SUBSTITUTE(내정보!$B$3,"-","")," ",""))</f>
        <v/>
      </c>
      <c r="D13" s="4">
        <f>IF(작성!$B10="","",내정보!$B$4)</f>
        <v/>
      </c>
      <c r="E13" s="4">
        <f>IF(작성!$B10="","",내정보!$B$5)</f>
        <v/>
      </c>
      <c r="F13" s="4">
        <f>IF(작성!$B10="","",내정보!$B$6)</f>
        <v/>
      </c>
      <c r="G13" s="4">
        <f>IF(작성!$B10="","",내정보!$B$7)</f>
        <v/>
      </c>
      <c r="H13" s="4">
        <f>IF(작성!$B10="","",내정보!$B$8)</f>
        <v/>
      </c>
      <c r="I13" s="4">
        <f>IF(작성!$B10="","",내정보!$B$9)</f>
        <v/>
      </c>
      <c r="J13" s="4">
        <f>IF(작성!$B10="","",내정보!$B$10)</f>
        <v/>
      </c>
      <c r="K13" s="4">
        <f>IF(작성!$B10="","",SUBSTITUTE(SUBSTITUTE(IFERROR(VLOOKUP(SUBSTITUTE(SUBSTITUTE(SUBSTITUTE(작성!E10,"~","~~"),"*","~*"),"?","~?"),거래처!$A$4:$I$43,2,FALSE),""),"-","")," ",""))</f>
        <v/>
      </c>
      <c r="L13" s="4">
        <f>IF(작성!$B10="","",IFERROR(VLOOKUP(SUBSTITUTE(SUBSTITUTE(SUBSTITUTE(작성!E10,"~","~~"),"*","~*"),"?","~?"),거래처!$A$4:$I$43,3,FALSE),""))</f>
        <v/>
      </c>
      <c r="M13" s="4">
        <f>IF(작성!$B10="","",IFERROR(VLOOKUP(SUBSTITUTE(SUBSTITUTE(SUBSTITUTE(작성!E10,"~","~~"),"*","~*"),"?","~?"),거래처!$A$4:$I$43,1,FALSE),""))</f>
        <v/>
      </c>
      <c r="N13" s="4">
        <f>IF(작성!$B10="","",IFERROR(VLOOKUP(SUBSTITUTE(SUBSTITUTE(SUBSTITUTE(작성!E10,"~","~~"),"*","~*"),"?","~?"),거래처!$A$4:$I$43,4,FALSE),""))</f>
        <v/>
      </c>
      <c r="O13" s="4">
        <f>IF(작성!$B10="","",IFERROR(VLOOKUP(SUBSTITUTE(SUBSTITUTE(SUBSTITUTE(작성!E10,"~","~~"),"*","~*"),"?","~?"),거래처!$A$4:$I$43,5,FALSE),""))</f>
        <v/>
      </c>
      <c r="P13" s="4">
        <f>IF(작성!$B10="","",IFERROR(VLOOKUP(SUBSTITUTE(SUBSTITUTE(SUBSTITUTE(작성!E10,"~","~~"),"*","~*"),"?","~?"),거래처!$A$4:$I$43,6,FALSE),""))</f>
        <v/>
      </c>
      <c r="Q13" s="4">
        <f>IF(작성!$B10="","",IFERROR(VLOOKUP(SUBSTITUTE(SUBSTITUTE(SUBSTITUTE(작성!E10,"~","~~"),"*","~*"),"?","~?"),거래처!$A$4:$I$43,7,FALSE),""))</f>
        <v/>
      </c>
      <c r="R13" s="4">
        <f>IF(작성!$B10="","",IFERROR(VLOOKUP(SUBSTITUTE(SUBSTITUTE(SUBSTITUTE(작성!E10,"~","~~"),"*","~*"),"?","~?"),거래처!$A$4:$I$43,8,FALSE),""))</f>
        <v/>
      </c>
      <c r="S13" s="4">
        <f>IF(작성!$B10="","",IFERROR(VLOOKUP(SUBSTITUTE(SUBSTITUTE(SUBSTITUTE(작성!E10,"~","~~"),"*","~*"),"?","~?"),거래처!$A$4:$I$43,9,FALSE),""))</f>
        <v/>
      </c>
      <c r="T13" s="4">
        <f>IF(작성!$B10="","",TEXT(작성!F10,"0"))</f>
        <v/>
      </c>
      <c r="U13" s="4">
        <f>IF(작성!$B10="","",TEXT(작성!G10,"0"))</f>
        <v/>
      </c>
      <c r="V13" s="4">
        <f>IF(작성!$B10="","",작성!H10)</f>
        <v/>
      </c>
      <c r="W13" s="5">
        <f>IF(OR(작성!$B10="",작성!J10=""),"",TEXT(작성!I10,"00"))</f>
        <v/>
      </c>
      <c r="X13" s="5">
        <f>IF(OR(작성!$B10="",작성!J10=""),"",작성!J10)</f>
        <v/>
      </c>
      <c r="Y13" s="5">
        <f>IF(OR(작성!$B10="",작성!J10=""),"",작성!K10)</f>
        <v/>
      </c>
      <c r="Z13" s="5">
        <f>IF(OR(작성!$B10="",작성!J10=""),"",IF(작성!L10=INT(작성!L10),TEXT(작성!L10,"0"),TEXT(작성!L10,"0.##")))</f>
        <v/>
      </c>
      <c r="AA13" s="5">
        <f>IF(OR(작성!$B10="",작성!J10=""),"",IF(작성!M10=INT(작성!M10),TEXT(작성!M10,"0"),TEXT(작성!M10,"0.##")))</f>
        <v/>
      </c>
      <c r="AB13" s="5">
        <f>IF(OR(작성!$B10="",작성!J10=""),"",TEXT(작성!N10,"0"))</f>
        <v/>
      </c>
      <c r="AC13" s="5">
        <f>IF(OR(작성!$B10="",작성!J10=""),"",TEXT(작성!O10,"0"))</f>
        <v/>
      </c>
      <c r="AD13" s="5">
        <f>IF(OR(작성!$B10="",작성!J10=""),"","")</f>
        <v/>
      </c>
      <c r="AE13" s="5">
        <f>IF(OR(작성!$B10="",작성!Q10=""),"",TEXT(작성!P10,"00"))</f>
        <v/>
      </c>
      <c r="AF13" s="5">
        <f>IF(OR(작성!$B10="",작성!Q10=""),"",작성!Q10)</f>
        <v/>
      </c>
      <c r="AG13" s="5">
        <f>IF(OR(작성!$B10="",작성!Q10=""),"",작성!R10)</f>
        <v/>
      </c>
      <c r="AH13" s="5">
        <f>IF(OR(작성!$B10="",작성!Q10=""),"",IF(작성!S10=INT(작성!S10),TEXT(작성!S10,"0"),TEXT(작성!S10,"0.##")))</f>
        <v/>
      </c>
      <c r="AI13" s="5">
        <f>IF(OR(작성!$B10="",작성!Q10=""),"",IF(작성!T10=INT(작성!T10),TEXT(작성!T10,"0"),TEXT(작성!T10,"0.##")))</f>
        <v/>
      </c>
      <c r="AJ13" s="5">
        <f>IF(OR(작성!$B10="",작성!Q10=""),"",TEXT(작성!U10,"0"))</f>
        <v/>
      </c>
      <c r="AK13" s="5">
        <f>IF(OR(작성!$B10="",작성!Q10=""),"",TEXT(작성!V10,"0"))</f>
        <v/>
      </c>
      <c r="AL13" s="5">
        <f>IF(OR(작성!$B10="",작성!Q10=""),"","")</f>
        <v/>
      </c>
      <c r="AM13" s="5">
        <f>IF(OR(작성!$B10="",작성!X10=""),"",TEXT(작성!W10,"00"))</f>
        <v/>
      </c>
      <c r="AN13" s="5">
        <f>IF(OR(작성!$B10="",작성!X10=""),"",작성!X10)</f>
        <v/>
      </c>
      <c r="AO13" s="5">
        <f>IF(OR(작성!$B10="",작성!X10=""),"",작성!Y10)</f>
        <v/>
      </c>
      <c r="AP13" s="5">
        <f>IF(OR(작성!$B10="",작성!X10=""),"",IF(작성!Z10=INT(작성!Z10),TEXT(작성!Z10,"0"),TEXT(작성!Z10,"0.##")))</f>
        <v/>
      </c>
      <c r="AQ13" s="5">
        <f>IF(OR(작성!$B10="",작성!X10=""),"",IF(작성!AA10=INT(작성!AA10),TEXT(작성!AA10,"0"),TEXT(작성!AA10,"0.##")))</f>
        <v/>
      </c>
      <c r="AR13" s="5">
        <f>IF(OR(작성!$B10="",작성!X10=""),"",TEXT(작성!AB10,"0"))</f>
        <v/>
      </c>
      <c r="AS13" s="5">
        <f>IF(OR(작성!$B10="",작성!X10=""),"",TEXT(작성!AC10,"0"))</f>
        <v/>
      </c>
      <c r="AT13" s="5">
        <f>IF(OR(작성!$B10="",작성!X10=""),"","")</f>
        <v/>
      </c>
      <c r="AU13" s="5">
        <f>IF(OR(작성!$B10="",작성!AE10=""),"",TEXT(작성!AD10,"00"))</f>
        <v/>
      </c>
      <c r="AV13" s="5">
        <f>IF(OR(작성!$B10="",작성!AE10=""),"",작성!AE10)</f>
        <v/>
      </c>
      <c r="AW13" s="5">
        <f>IF(OR(작성!$B10="",작성!AE10=""),"",작성!AF10)</f>
        <v/>
      </c>
      <c r="AX13" s="5">
        <f>IF(OR(작성!$B10="",작성!AE10=""),"",IF(작성!AG10=INT(작성!AG10),TEXT(작성!AG10,"0"),TEXT(작성!AG10,"0.##")))</f>
        <v/>
      </c>
      <c r="AY13" s="5">
        <f>IF(OR(작성!$B10="",작성!AE10=""),"",IF(작성!AH10=INT(작성!AH10),TEXT(작성!AH10,"0"),TEXT(작성!AH10,"0.##")))</f>
        <v/>
      </c>
      <c r="AZ13" s="5">
        <f>IF(OR(작성!$B10="",작성!AE10=""),"",TEXT(작성!AI10,"0"))</f>
        <v/>
      </c>
      <c r="BA13" s="5">
        <f>IF(OR(작성!$B10="",작성!AE10=""),"",TEXT(작성!AJ10,"0"))</f>
        <v/>
      </c>
      <c r="BB13" s="5">
        <f>IF(OR(작성!$B10="",작성!AE10=""),"","")</f>
        <v/>
      </c>
      <c r="BC13" s="5">
        <f>""</f>
        <v/>
      </c>
      <c r="BD13" s="5">
        <f>""</f>
        <v/>
      </c>
      <c r="BE13" s="5">
        <f>""</f>
        <v/>
      </c>
      <c r="BF13" s="5">
        <f>""</f>
        <v/>
      </c>
      <c r="BG13" s="4">
        <f>IF(작성!$B10="","",IF(작성!D10="영수","01","02"))</f>
        <v/>
      </c>
    </row>
    <row r="14">
      <c r="A14" s="4">
        <f>IF(작성!$B11="","",IF(작성!C11="영세율","02","01"))</f>
        <v/>
      </c>
      <c r="B14" s="4">
        <f>IF(작성!$B11="","",IF(AND(ISNUMBER(작성!B11),작성!B11&gt;=20000101,작성!B11&lt;=29991231),TEXT(작성!B11,"0"),IF(AND(ISNUMBER(작성!B11),작성!B11&gt;=36526,작성!B11&lt;=73050),TEXT(작성!B11,"yyyymmdd"),IF(AND(NOT(ISNUMBER(작성!B11)),LEN(작성!B11)=8,ISNUMBER(VALUE(작성!B11))),작성!B11,""))))</f>
        <v/>
      </c>
      <c r="C14" s="4">
        <f>IF(작성!$B11="","",SUBSTITUTE(SUBSTITUTE(내정보!$B$3,"-","")," ",""))</f>
        <v/>
      </c>
      <c r="D14" s="4">
        <f>IF(작성!$B11="","",내정보!$B$4)</f>
        <v/>
      </c>
      <c r="E14" s="4">
        <f>IF(작성!$B11="","",내정보!$B$5)</f>
        <v/>
      </c>
      <c r="F14" s="4">
        <f>IF(작성!$B11="","",내정보!$B$6)</f>
        <v/>
      </c>
      <c r="G14" s="4">
        <f>IF(작성!$B11="","",내정보!$B$7)</f>
        <v/>
      </c>
      <c r="H14" s="4">
        <f>IF(작성!$B11="","",내정보!$B$8)</f>
        <v/>
      </c>
      <c r="I14" s="4">
        <f>IF(작성!$B11="","",내정보!$B$9)</f>
        <v/>
      </c>
      <c r="J14" s="4">
        <f>IF(작성!$B11="","",내정보!$B$10)</f>
        <v/>
      </c>
      <c r="K14" s="4">
        <f>IF(작성!$B11="","",SUBSTITUTE(SUBSTITUTE(IFERROR(VLOOKUP(SUBSTITUTE(SUBSTITUTE(SUBSTITUTE(작성!E11,"~","~~"),"*","~*"),"?","~?"),거래처!$A$4:$I$43,2,FALSE),""),"-","")," ",""))</f>
        <v/>
      </c>
      <c r="L14" s="4">
        <f>IF(작성!$B11="","",IFERROR(VLOOKUP(SUBSTITUTE(SUBSTITUTE(SUBSTITUTE(작성!E11,"~","~~"),"*","~*"),"?","~?"),거래처!$A$4:$I$43,3,FALSE),""))</f>
        <v/>
      </c>
      <c r="M14" s="4">
        <f>IF(작성!$B11="","",IFERROR(VLOOKUP(SUBSTITUTE(SUBSTITUTE(SUBSTITUTE(작성!E11,"~","~~"),"*","~*"),"?","~?"),거래처!$A$4:$I$43,1,FALSE),""))</f>
        <v/>
      </c>
      <c r="N14" s="4">
        <f>IF(작성!$B11="","",IFERROR(VLOOKUP(SUBSTITUTE(SUBSTITUTE(SUBSTITUTE(작성!E11,"~","~~"),"*","~*"),"?","~?"),거래처!$A$4:$I$43,4,FALSE),""))</f>
        <v/>
      </c>
      <c r="O14" s="4">
        <f>IF(작성!$B11="","",IFERROR(VLOOKUP(SUBSTITUTE(SUBSTITUTE(SUBSTITUTE(작성!E11,"~","~~"),"*","~*"),"?","~?"),거래처!$A$4:$I$43,5,FALSE),""))</f>
        <v/>
      </c>
      <c r="P14" s="4">
        <f>IF(작성!$B11="","",IFERROR(VLOOKUP(SUBSTITUTE(SUBSTITUTE(SUBSTITUTE(작성!E11,"~","~~"),"*","~*"),"?","~?"),거래처!$A$4:$I$43,6,FALSE),""))</f>
        <v/>
      </c>
      <c r="Q14" s="4">
        <f>IF(작성!$B11="","",IFERROR(VLOOKUP(SUBSTITUTE(SUBSTITUTE(SUBSTITUTE(작성!E11,"~","~~"),"*","~*"),"?","~?"),거래처!$A$4:$I$43,7,FALSE),""))</f>
        <v/>
      </c>
      <c r="R14" s="4">
        <f>IF(작성!$B11="","",IFERROR(VLOOKUP(SUBSTITUTE(SUBSTITUTE(SUBSTITUTE(작성!E11,"~","~~"),"*","~*"),"?","~?"),거래처!$A$4:$I$43,8,FALSE),""))</f>
        <v/>
      </c>
      <c r="S14" s="4">
        <f>IF(작성!$B11="","",IFERROR(VLOOKUP(SUBSTITUTE(SUBSTITUTE(SUBSTITUTE(작성!E11,"~","~~"),"*","~*"),"?","~?"),거래처!$A$4:$I$43,9,FALSE),""))</f>
        <v/>
      </c>
      <c r="T14" s="4">
        <f>IF(작성!$B11="","",TEXT(작성!F11,"0"))</f>
        <v/>
      </c>
      <c r="U14" s="4">
        <f>IF(작성!$B11="","",TEXT(작성!G11,"0"))</f>
        <v/>
      </c>
      <c r="V14" s="4">
        <f>IF(작성!$B11="","",작성!H11)</f>
        <v/>
      </c>
      <c r="W14" s="5">
        <f>IF(OR(작성!$B11="",작성!J11=""),"",TEXT(작성!I11,"00"))</f>
        <v/>
      </c>
      <c r="X14" s="5">
        <f>IF(OR(작성!$B11="",작성!J11=""),"",작성!J11)</f>
        <v/>
      </c>
      <c r="Y14" s="5">
        <f>IF(OR(작성!$B11="",작성!J11=""),"",작성!K11)</f>
        <v/>
      </c>
      <c r="Z14" s="5">
        <f>IF(OR(작성!$B11="",작성!J11=""),"",IF(작성!L11=INT(작성!L11),TEXT(작성!L11,"0"),TEXT(작성!L11,"0.##")))</f>
        <v/>
      </c>
      <c r="AA14" s="5">
        <f>IF(OR(작성!$B11="",작성!J11=""),"",IF(작성!M11=INT(작성!M11),TEXT(작성!M11,"0"),TEXT(작성!M11,"0.##")))</f>
        <v/>
      </c>
      <c r="AB14" s="5">
        <f>IF(OR(작성!$B11="",작성!J11=""),"",TEXT(작성!N11,"0"))</f>
        <v/>
      </c>
      <c r="AC14" s="5">
        <f>IF(OR(작성!$B11="",작성!J11=""),"",TEXT(작성!O11,"0"))</f>
        <v/>
      </c>
      <c r="AD14" s="5">
        <f>IF(OR(작성!$B11="",작성!J11=""),"","")</f>
        <v/>
      </c>
      <c r="AE14" s="5">
        <f>IF(OR(작성!$B11="",작성!Q11=""),"",TEXT(작성!P11,"00"))</f>
        <v/>
      </c>
      <c r="AF14" s="5">
        <f>IF(OR(작성!$B11="",작성!Q11=""),"",작성!Q11)</f>
        <v/>
      </c>
      <c r="AG14" s="5">
        <f>IF(OR(작성!$B11="",작성!Q11=""),"",작성!R11)</f>
        <v/>
      </c>
      <c r="AH14" s="5">
        <f>IF(OR(작성!$B11="",작성!Q11=""),"",IF(작성!S11=INT(작성!S11),TEXT(작성!S11,"0"),TEXT(작성!S11,"0.##")))</f>
        <v/>
      </c>
      <c r="AI14" s="5">
        <f>IF(OR(작성!$B11="",작성!Q11=""),"",IF(작성!T11=INT(작성!T11),TEXT(작성!T11,"0"),TEXT(작성!T11,"0.##")))</f>
        <v/>
      </c>
      <c r="AJ14" s="5">
        <f>IF(OR(작성!$B11="",작성!Q11=""),"",TEXT(작성!U11,"0"))</f>
        <v/>
      </c>
      <c r="AK14" s="5">
        <f>IF(OR(작성!$B11="",작성!Q11=""),"",TEXT(작성!V11,"0"))</f>
        <v/>
      </c>
      <c r="AL14" s="5">
        <f>IF(OR(작성!$B11="",작성!Q11=""),"","")</f>
        <v/>
      </c>
      <c r="AM14" s="5">
        <f>IF(OR(작성!$B11="",작성!X11=""),"",TEXT(작성!W11,"00"))</f>
        <v/>
      </c>
      <c r="AN14" s="5">
        <f>IF(OR(작성!$B11="",작성!X11=""),"",작성!X11)</f>
        <v/>
      </c>
      <c r="AO14" s="5">
        <f>IF(OR(작성!$B11="",작성!X11=""),"",작성!Y11)</f>
        <v/>
      </c>
      <c r="AP14" s="5">
        <f>IF(OR(작성!$B11="",작성!X11=""),"",IF(작성!Z11=INT(작성!Z11),TEXT(작성!Z11,"0"),TEXT(작성!Z11,"0.##")))</f>
        <v/>
      </c>
      <c r="AQ14" s="5">
        <f>IF(OR(작성!$B11="",작성!X11=""),"",IF(작성!AA11=INT(작성!AA11),TEXT(작성!AA11,"0"),TEXT(작성!AA11,"0.##")))</f>
        <v/>
      </c>
      <c r="AR14" s="5">
        <f>IF(OR(작성!$B11="",작성!X11=""),"",TEXT(작성!AB11,"0"))</f>
        <v/>
      </c>
      <c r="AS14" s="5">
        <f>IF(OR(작성!$B11="",작성!X11=""),"",TEXT(작성!AC11,"0"))</f>
        <v/>
      </c>
      <c r="AT14" s="5">
        <f>IF(OR(작성!$B11="",작성!X11=""),"","")</f>
        <v/>
      </c>
      <c r="AU14" s="5">
        <f>IF(OR(작성!$B11="",작성!AE11=""),"",TEXT(작성!AD11,"00"))</f>
        <v/>
      </c>
      <c r="AV14" s="5">
        <f>IF(OR(작성!$B11="",작성!AE11=""),"",작성!AE11)</f>
        <v/>
      </c>
      <c r="AW14" s="5">
        <f>IF(OR(작성!$B11="",작성!AE11=""),"",작성!AF11)</f>
        <v/>
      </c>
      <c r="AX14" s="5">
        <f>IF(OR(작성!$B11="",작성!AE11=""),"",IF(작성!AG11=INT(작성!AG11),TEXT(작성!AG11,"0"),TEXT(작성!AG11,"0.##")))</f>
        <v/>
      </c>
      <c r="AY14" s="5">
        <f>IF(OR(작성!$B11="",작성!AE11=""),"",IF(작성!AH11=INT(작성!AH11),TEXT(작성!AH11,"0"),TEXT(작성!AH11,"0.##")))</f>
        <v/>
      </c>
      <c r="AZ14" s="5">
        <f>IF(OR(작성!$B11="",작성!AE11=""),"",TEXT(작성!AI11,"0"))</f>
        <v/>
      </c>
      <c r="BA14" s="5">
        <f>IF(OR(작성!$B11="",작성!AE11=""),"",TEXT(작성!AJ11,"0"))</f>
        <v/>
      </c>
      <c r="BB14" s="5">
        <f>IF(OR(작성!$B11="",작성!AE11=""),"","")</f>
        <v/>
      </c>
      <c r="BC14" s="5">
        <f>""</f>
        <v/>
      </c>
      <c r="BD14" s="5">
        <f>""</f>
        <v/>
      </c>
      <c r="BE14" s="5">
        <f>""</f>
        <v/>
      </c>
      <c r="BF14" s="5">
        <f>""</f>
        <v/>
      </c>
      <c r="BG14" s="4">
        <f>IF(작성!$B11="","",IF(작성!D11="영수","01","02"))</f>
        <v/>
      </c>
    </row>
    <row r="15">
      <c r="A15" s="4">
        <f>IF(작성!$B12="","",IF(작성!C12="영세율","02","01"))</f>
        <v/>
      </c>
      <c r="B15" s="4">
        <f>IF(작성!$B12="","",IF(AND(ISNUMBER(작성!B12),작성!B12&gt;=20000101,작성!B12&lt;=29991231),TEXT(작성!B12,"0"),IF(AND(ISNUMBER(작성!B12),작성!B12&gt;=36526,작성!B12&lt;=73050),TEXT(작성!B12,"yyyymmdd"),IF(AND(NOT(ISNUMBER(작성!B12)),LEN(작성!B12)=8,ISNUMBER(VALUE(작성!B12))),작성!B12,""))))</f>
        <v/>
      </c>
      <c r="C15" s="4">
        <f>IF(작성!$B12="","",SUBSTITUTE(SUBSTITUTE(내정보!$B$3,"-","")," ",""))</f>
        <v/>
      </c>
      <c r="D15" s="4">
        <f>IF(작성!$B12="","",내정보!$B$4)</f>
        <v/>
      </c>
      <c r="E15" s="4">
        <f>IF(작성!$B12="","",내정보!$B$5)</f>
        <v/>
      </c>
      <c r="F15" s="4">
        <f>IF(작성!$B12="","",내정보!$B$6)</f>
        <v/>
      </c>
      <c r="G15" s="4">
        <f>IF(작성!$B12="","",내정보!$B$7)</f>
        <v/>
      </c>
      <c r="H15" s="4">
        <f>IF(작성!$B12="","",내정보!$B$8)</f>
        <v/>
      </c>
      <c r="I15" s="4">
        <f>IF(작성!$B12="","",내정보!$B$9)</f>
        <v/>
      </c>
      <c r="J15" s="4">
        <f>IF(작성!$B12="","",내정보!$B$10)</f>
        <v/>
      </c>
      <c r="K15" s="4">
        <f>IF(작성!$B12="","",SUBSTITUTE(SUBSTITUTE(IFERROR(VLOOKUP(SUBSTITUTE(SUBSTITUTE(SUBSTITUTE(작성!E12,"~","~~"),"*","~*"),"?","~?"),거래처!$A$4:$I$43,2,FALSE),""),"-","")," ",""))</f>
        <v/>
      </c>
      <c r="L15" s="4">
        <f>IF(작성!$B12="","",IFERROR(VLOOKUP(SUBSTITUTE(SUBSTITUTE(SUBSTITUTE(작성!E12,"~","~~"),"*","~*"),"?","~?"),거래처!$A$4:$I$43,3,FALSE),""))</f>
        <v/>
      </c>
      <c r="M15" s="4">
        <f>IF(작성!$B12="","",IFERROR(VLOOKUP(SUBSTITUTE(SUBSTITUTE(SUBSTITUTE(작성!E12,"~","~~"),"*","~*"),"?","~?"),거래처!$A$4:$I$43,1,FALSE),""))</f>
        <v/>
      </c>
      <c r="N15" s="4">
        <f>IF(작성!$B12="","",IFERROR(VLOOKUP(SUBSTITUTE(SUBSTITUTE(SUBSTITUTE(작성!E12,"~","~~"),"*","~*"),"?","~?"),거래처!$A$4:$I$43,4,FALSE),""))</f>
        <v/>
      </c>
      <c r="O15" s="4">
        <f>IF(작성!$B12="","",IFERROR(VLOOKUP(SUBSTITUTE(SUBSTITUTE(SUBSTITUTE(작성!E12,"~","~~"),"*","~*"),"?","~?"),거래처!$A$4:$I$43,5,FALSE),""))</f>
        <v/>
      </c>
      <c r="P15" s="4">
        <f>IF(작성!$B12="","",IFERROR(VLOOKUP(SUBSTITUTE(SUBSTITUTE(SUBSTITUTE(작성!E12,"~","~~"),"*","~*"),"?","~?"),거래처!$A$4:$I$43,6,FALSE),""))</f>
        <v/>
      </c>
      <c r="Q15" s="4">
        <f>IF(작성!$B12="","",IFERROR(VLOOKUP(SUBSTITUTE(SUBSTITUTE(SUBSTITUTE(작성!E12,"~","~~"),"*","~*"),"?","~?"),거래처!$A$4:$I$43,7,FALSE),""))</f>
        <v/>
      </c>
      <c r="R15" s="4">
        <f>IF(작성!$B12="","",IFERROR(VLOOKUP(SUBSTITUTE(SUBSTITUTE(SUBSTITUTE(작성!E12,"~","~~"),"*","~*"),"?","~?"),거래처!$A$4:$I$43,8,FALSE),""))</f>
        <v/>
      </c>
      <c r="S15" s="4">
        <f>IF(작성!$B12="","",IFERROR(VLOOKUP(SUBSTITUTE(SUBSTITUTE(SUBSTITUTE(작성!E12,"~","~~"),"*","~*"),"?","~?"),거래처!$A$4:$I$43,9,FALSE),""))</f>
        <v/>
      </c>
      <c r="T15" s="4">
        <f>IF(작성!$B12="","",TEXT(작성!F12,"0"))</f>
        <v/>
      </c>
      <c r="U15" s="4">
        <f>IF(작성!$B12="","",TEXT(작성!G12,"0"))</f>
        <v/>
      </c>
      <c r="V15" s="4">
        <f>IF(작성!$B12="","",작성!H12)</f>
        <v/>
      </c>
      <c r="W15" s="5">
        <f>IF(OR(작성!$B12="",작성!J12=""),"",TEXT(작성!I12,"00"))</f>
        <v/>
      </c>
      <c r="X15" s="5">
        <f>IF(OR(작성!$B12="",작성!J12=""),"",작성!J12)</f>
        <v/>
      </c>
      <c r="Y15" s="5">
        <f>IF(OR(작성!$B12="",작성!J12=""),"",작성!K12)</f>
        <v/>
      </c>
      <c r="Z15" s="5">
        <f>IF(OR(작성!$B12="",작성!J12=""),"",IF(작성!L12=INT(작성!L12),TEXT(작성!L12,"0"),TEXT(작성!L12,"0.##")))</f>
        <v/>
      </c>
      <c r="AA15" s="5">
        <f>IF(OR(작성!$B12="",작성!J12=""),"",IF(작성!M12=INT(작성!M12),TEXT(작성!M12,"0"),TEXT(작성!M12,"0.##")))</f>
        <v/>
      </c>
      <c r="AB15" s="5">
        <f>IF(OR(작성!$B12="",작성!J12=""),"",TEXT(작성!N12,"0"))</f>
        <v/>
      </c>
      <c r="AC15" s="5">
        <f>IF(OR(작성!$B12="",작성!J12=""),"",TEXT(작성!O12,"0"))</f>
        <v/>
      </c>
      <c r="AD15" s="5">
        <f>IF(OR(작성!$B12="",작성!J12=""),"","")</f>
        <v/>
      </c>
      <c r="AE15" s="5">
        <f>IF(OR(작성!$B12="",작성!Q12=""),"",TEXT(작성!P12,"00"))</f>
        <v/>
      </c>
      <c r="AF15" s="5">
        <f>IF(OR(작성!$B12="",작성!Q12=""),"",작성!Q12)</f>
        <v/>
      </c>
      <c r="AG15" s="5">
        <f>IF(OR(작성!$B12="",작성!Q12=""),"",작성!R12)</f>
        <v/>
      </c>
      <c r="AH15" s="5">
        <f>IF(OR(작성!$B12="",작성!Q12=""),"",IF(작성!S12=INT(작성!S12),TEXT(작성!S12,"0"),TEXT(작성!S12,"0.##")))</f>
        <v/>
      </c>
      <c r="AI15" s="5">
        <f>IF(OR(작성!$B12="",작성!Q12=""),"",IF(작성!T12=INT(작성!T12),TEXT(작성!T12,"0"),TEXT(작성!T12,"0.##")))</f>
        <v/>
      </c>
      <c r="AJ15" s="5">
        <f>IF(OR(작성!$B12="",작성!Q12=""),"",TEXT(작성!U12,"0"))</f>
        <v/>
      </c>
      <c r="AK15" s="5">
        <f>IF(OR(작성!$B12="",작성!Q12=""),"",TEXT(작성!V12,"0"))</f>
        <v/>
      </c>
      <c r="AL15" s="5">
        <f>IF(OR(작성!$B12="",작성!Q12=""),"","")</f>
        <v/>
      </c>
      <c r="AM15" s="5">
        <f>IF(OR(작성!$B12="",작성!X12=""),"",TEXT(작성!W12,"00"))</f>
        <v/>
      </c>
      <c r="AN15" s="5">
        <f>IF(OR(작성!$B12="",작성!X12=""),"",작성!X12)</f>
        <v/>
      </c>
      <c r="AO15" s="5">
        <f>IF(OR(작성!$B12="",작성!X12=""),"",작성!Y12)</f>
        <v/>
      </c>
      <c r="AP15" s="5">
        <f>IF(OR(작성!$B12="",작성!X12=""),"",IF(작성!Z12=INT(작성!Z12),TEXT(작성!Z12,"0"),TEXT(작성!Z12,"0.##")))</f>
        <v/>
      </c>
      <c r="AQ15" s="5">
        <f>IF(OR(작성!$B12="",작성!X12=""),"",IF(작성!AA12=INT(작성!AA12),TEXT(작성!AA12,"0"),TEXT(작성!AA12,"0.##")))</f>
        <v/>
      </c>
      <c r="AR15" s="5">
        <f>IF(OR(작성!$B12="",작성!X12=""),"",TEXT(작성!AB12,"0"))</f>
        <v/>
      </c>
      <c r="AS15" s="5">
        <f>IF(OR(작성!$B12="",작성!X12=""),"",TEXT(작성!AC12,"0"))</f>
        <v/>
      </c>
      <c r="AT15" s="5">
        <f>IF(OR(작성!$B12="",작성!X12=""),"","")</f>
        <v/>
      </c>
      <c r="AU15" s="5">
        <f>IF(OR(작성!$B12="",작성!AE12=""),"",TEXT(작성!AD12,"00"))</f>
        <v/>
      </c>
      <c r="AV15" s="5">
        <f>IF(OR(작성!$B12="",작성!AE12=""),"",작성!AE12)</f>
        <v/>
      </c>
      <c r="AW15" s="5">
        <f>IF(OR(작성!$B12="",작성!AE12=""),"",작성!AF12)</f>
        <v/>
      </c>
      <c r="AX15" s="5">
        <f>IF(OR(작성!$B12="",작성!AE12=""),"",IF(작성!AG12=INT(작성!AG12),TEXT(작성!AG12,"0"),TEXT(작성!AG12,"0.##")))</f>
        <v/>
      </c>
      <c r="AY15" s="5">
        <f>IF(OR(작성!$B12="",작성!AE12=""),"",IF(작성!AH12=INT(작성!AH12),TEXT(작성!AH12,"0"),TEXT(작성!AH12,"0.##")))</f>
        <v/>
      </c>
      <c r="AZ15" s="5">
        <f>IF(OR(작성!$B12="",작성!AE12=""),"",TEXT(작성!AI12,"0"))</f>
        <v/>
      </c>
      <c r="BA15" s="5">
        <f>IF(OR(작성!$B12="",작성!AE12=""),"",TEXT(작성!AJ12,"0"))</f>
        <v/>
      </c>
      <c r="BB15" s="5">
        <f>IF(OR(작성!$B12="",작성!AE12=""),"","")</f>
        <v/>
      </c>
      <c r="BC15" s="5">
        <f>""</f>
        <v/>
      </c>
      <c r="BD15" s="5">
        <f>""</f>
        <v/>
      </c>
      <c r="BE15" s="5">
        <f>""</f>
        <v/>
      </c>
      <c r="BF15" s="5">
        <f>""</f>
        <v/>
      </c>
      <c r="BG15" s="4">
        <f>IF(작성!$B12="","",IF(작성!D12="영수","01","02"))</f>
        <v/>
      </c>
    </row>
    <row r="16">
      <c r="A16" s="4">
        <f>IF(작성!$B13="","",IF(작성!C13="영세율","02","01"))</f>
        <v/>
      </c>
      <c r="B16" s="4">
        <f>IF(작성!$B13="","",IF(AND(ISNUMBER(작성!B13),작성!B13&gt;=20000101,작성!B13&lt;=29991231),TEXT(작성!B13,"0"),IF(AND(ISNUMBER(작성!B13),작성!B13&gt;=36526,작성!B13&lt;=73050),TEXT(작성!B13,"yyyymmdd"),IF(AND(NOT(ISNUMBER(작성!B13)),LEN(작성!B13)=8,ISNUMBER(VALUE(작성!B13))),작성!B13,""))))</f>
        <v/>
      </c>
      <c r="C16" s="4">
        <f>IF(작성!$B13="","",SUBSTITUTE(SUBSTITUTE(내정보!$B$3,"-","")," ",""))</f>
        <v/>
      </c>
      <c r="D16" s="4">
        <f>IF(작성!$B13="","",내정보!$B$4)</f>
        <v/>
      </c>
      <c r="E16" s="4">
        <f>IF(작성!$B13="","",내정보!$B$5)</f>
        <v/>
      </c>
      <c r="F16" s="4">
        <f>IF(작성!$B13="","",내정보!$B$6)</f>
        <v/>
      </c>
      <c r="G16" s="4">
        <f>IF(작성!$B13="","",내정보!$B$7)</f>
        <v/>
      </c>
      <c r="H16" s="4">
        <f>IF(작성!$B13="","",내정보!$B$8)</f>
        <v/>
      </c>
      <c r="I16" s="4">
        <f>IF(작성!$B13="","",내정보!$B$9)</f>
        <v/>
      </c>
      <c r="J16" s="4">
        <f>IF(작성!$B13="","",내정보!$B$10)</f>
        <v/>
      </c>
      <c r="K16" s="4">
        <f>IF(작성!$B13="","",SUBSTITUTE(SUBSTITUTE(IFERROR(VLOOKUP(SUBSTITUTE(SUBSTITUTE(SUBSTITUTE(작성!E13,"~","~~"),"*","~*"),"?","~?"),거래처!$A$4:$I$43,2,FALSE),""),"-","")," ",""))</f>
        <v/>
      </c>
      <c r="L16" s="4">
        <f>IF(작성!$B13="","",IFERROR(VLOOKUP(SUBSTITUTE(SUBSTITUTE(SUBSTITUTE(작성!E13,"~","~~"),"*","~*"),"?","~?"),거래처!$A$4:$I$43,3,FALSE),""))</f>
        <v/>
      </c>
      <c r="M16" s="4">
        <f>IF(작성!$B13="","",IFERROR(VLOOKUP(SUBSTITUTE(SUBSTITUTE(SUBSTITUTE(작성!E13,"~","~~"),"*","~*"),"?","~?"),거래처!$A$4:$I$43,1,FALSE),""))</f>
        <v/>
      </c>
      <c r="N16" s="4">
        <f>IF(작성!$B13="","",IFERROR(VLOOKUP(SUBSTITUTE(SUBSTITUTE(SUBSTITUTE(작성!E13,"~","~~"),"*","~*"),"?","~?"),거래처!$A$4:$I$43,4,FALSE),""))</f>
        <v/>
      </c>
      <c r="O16" s="4">
        <f>IF(작성!$B13="","",IFERROR(VLOOKUP(SUBSTITUTE(SUBSTITUTE(SUBSTITUTE(작성!E13,"~","~~"),"*","~*"),"?","~?"),거래처!$A$4:$I$43,5,FALSE),""))</f>
        <v/>
      </c>
      <c r="P16" s="4">
        <f>IF(작성!$B13="","",IFERROR(VLOOKUP(SUBSTITUTE(SUBSTITUTE(SUBSTITUTE(작성!E13,"~","~~"),"*","~*"),"?","~?"),거래처!$A$4:$I$43,6,FALSE),""))</f>
        <v/>
      </c>
      <c r="Q16" s="4">
        <f>IF(작성!$B13="","",IFERROR(VLOOKUP(SUBSTITUTE(SUBSTITUTE(SUBSTITUTE(작성!E13,"~","~~"),"*","~*"),"?","~?"),거래처!$A$4:$I$43,7,FALSE),""))</f>
        <v/>
      </c>
      <c r="R16" s="4">
        <f>IF(작성!$B13="","",IFERROR(VLOOKUP(SUBSTITUTE(SUBSTITUTE(SUBSTITUTE(작성!E13,"~","~~"),"*","~*"),"?","~?"),거래처!$A$4:$I$43,8,FALSE),""))</f>
        <v/>
      </c>
      <c r="S16" s="4">
        <f>IF(작성!$B13="","",IFERROR(VLOOKUP(SUBSTITUTE(SUBSTITUTE(SUBSTITUTE(작성!E13,"~","~~"),"*","~*"),"?","~?"),거래처!$A$4:$I$43,9,FALSE),""))</f>
        <v/>
      </c>
      <c r="T16" s="4">
        <f>IF(작성!$B13="","",TEXT(작성!F13,"0"))</f>
        <v/>
      </c>
      <c r="U16" s="4">
        <f>IF(작성!$B13="","",TEXT(작성!G13,"0"))</f>
        <v/>
      </c>
      <c r="V16" s="4">
        <f>IF(작성!$B13="","",작성!H13)</f>
        <v/>
      </c>
      <c r="W16" s="5">
        <f>IF(OR(작성!$B13="",작성!J13=""),"",TEXT(작성!I13,"00"))</f>
        <v/>
      </c>
      <c r="X16" s="5">
        <f>IF(OR(작성!$B13="",작성!J13=""),"",작성!J13)</f>
        <v/>
      </c>
      <c r="Y16" s="5">
        <f>IF(OR(작성!$B13="",작성!J13=""),"",작성!K13)</f>
        <v/>
      </c>
      <c r="Z16" s="5">
        <f>IF(OR(작성!$B13="",작성!J13=""),"",IF(작성!L13=INT(작성!L13),TEXT(작성!L13,"0"),TEXT(작성!L13,"0.##")))</f>
        <v/>
      </c>
      <c r="AA16" s="5">
        <f>IF(OR(작성!$B13="",작성!J13=""),"",IF(작성!M13=INT(작성!M13),TEXT(작성!M13,"0"),TEXT(작성!M13,"0.##")))</f>
        <v/>
      </c>
      <c r="AB16" s="5">
        <f>IF(OR(작성!$B13="",작성!J13=""),"",TEXT(작성!N13,"0"))</f>
        <v/>
      </c>
      <c r="AC16" s="5">
        <f>IF(OR(작성!$B13="",작성!J13=""),"",TEXT(작성!O13,"0"))</f>
        <v/>
      </c>
      <c r="AD16" s="5">
        <f>IF(OR(작성!$B13="",작성!J13=""),"","")</f>
        <v/>
      </c>
      <c r="AE16" s="5">
        <f>IF(OR(작성!$B13="",작성!Q13=""),"",TEXT(작성!P13,"00"))</f>
        <v/>
      </c>
      <c r="AF16" s="5">
        <f>IF(OR(작성!$B13="",작성!Q13=""),"",작성!Q13)</f>
        <v/>
      </c>
      <c r="AG16" s="5">
        <f>IF(OR(작성!$B13="",작성!Q13=""),"",작성!R13)</f>
        <v/>
      </c>
      <c r="AH16" s="5">
        <f>IF(OR(작성!$B13="",작성!Q13=""),"",IF(작성!S13=INT(작성!S13),TEXT(작성!S13,"0"),TEXT(작성!S13,"0.##")))</f>
        <v/>
      </c>
      <c r="AI16" s="5">
        <f>IF(OR(작성!$B13="",작성!Q13=""),"",IF(작성!T13=INT(작성!T13),TEXT(작성!T13,"0"),TEXT(작성!T13,"0.##")))</f>
        <v/>
      </c>
      <c r="AJ16" s="5">
        <f>IF(OR(작성!$B13="",작성!Q13=""),"",TEXT(작성!U13,"0"))</f>
        <v/>
      </c>
      <c r="AK16" s="5">
        <f>IF(OR(작성!$B13="",작성!Q13=""),"",TEXT(작성!V13,"0"))</f>
        <v/>
      </c>
      <c r="AL16" s="5">
        <f>IF(OR(작성!$B13="",작성!Q13=""),"","")</f>
        <v/>
      </c>
      <c r="AM16" s="5">
        <f>IF(OR(작성!$B13="",작성!X13=""),"",TEXT(작성!W13,"00"))</f>
        <v/>
      </c>
      <c r="AN16" s="5">
        <f>IF(OR(작성!$B13="",작성!X13=""),"",작성!X13)</f>
        <v/>
      </c>
      <c r="AO16" s="5">
        <f>IF(OR(작성!$B13="",작성!X13=""),"",작성!Y13)</f>
        <v/>
      </c>
      <c r="AP16" s="5">
        <f>IF(OR(작성!$B13="",작성!X13=""),"",IF(작성!Z13=INT(작성!Z13),TEXT(작성!Z13,"0"),TEXT(작성!Z13,"0.##")))</f>
        <v/>
      </c>
      <c r="AQ16" s="5">
        <f>IF(OR(작성!$B13="",작성!X13=""),"",IF(작성!AA13=INT(작성!AA13),TEXT(작성!AA13,"0"),TEXT(작성!AA13,"0.##")))</f>
        <v/>
      </c>
      <c r="AR16" s="5">
        <f>IF(OR(작성!$B13="",작성!X13=""),"",TEXT(작성!AB13,"0"))</f>
        <v/>
      </c>
      <c r="AS16" s="5">
        <f>IF(OR(작성!$B13="",작성!X13=""),"",TEXT(작성!AC13,"0"))</f>
        <v/>
      </c>
      <c r="AT16" s="5">
        <f>IF(OR(작성!$B13="",작성!X13=""),"","")</f>
        <v/>
      </c>
      <c r="AU16" s="5">
        <f>IF(OR(작성!$B13="",작성!AE13=""),"",TEXT(작성!AD13,"00"))</f>
        <v/>
      </c>
      <c r="AV16" s="5">
        <f>IF(OR(작성!$B13="",작성!AE13=""),"",작성!AE13)</f>
        <v/>
      </c>
      <c r="AW16" s="5">
        <f>IF(OR(작성!$B13="",작성!AE13=""),"",작성!AF13)</f>
        <v/>
      </c>
      <c r="AX16" s="5">
        <f>IF(OR(작성!$B13="",작성!AE13=""),"",IF(작성!AG13=INT(작성!AG13),TEXT(작성!AG13,"0"),TEXT(작성!AG13,"0.##")))</f>
        <v/>
      </c>
      <c r="AY16" s="5">
        <f>IF(OR(작성!$B13="",작성!AE13=""),"",IF(작성!AH13=INT(작성!AH13),TEXT(작성!AH13,"0"),TEXT(작성!AH13,"0.##")))</f>
        <v/>
      </c>
      <c r="AZ16" s="5">
        <f>IF(OR(작성!$B13="",작성!AE13=""),"",TEXT(작성!AI13,"0"))</f>
        <v/>
      </c>
      <c r="BA16" s="5">
        <f>IF(OR(작성!$B13="",작성!AE13=""),"",TEXT(작성!AJ13,"0"))</f>
        <v/>
      </c>
      <c r="BB16" s="5">
        <f>IF(OR(작성!$B13="",작성!AE13=""),"","")</f>
        <v/>
      </c>
      <c r="BC16" s="5">
        <f>""</f>
        <v/>
      </c>
      <c r="BD16" s="5">
        <f>""</f>
        <v/>
      </c>
      <c r="BE16" s="5">
        <f>""</f>
        <v/>
      </c>
      <c r="BF16" s="5">
        <f>""</f>
        <v/>
      </c>
      <c r="BG16" s="4">
        <f>IF(작성!$B13="","",IF(작성!D13="영수","01","02"))</f>
        <v/>
      </c>
    </row>
    <row r="17">
      <c r="A17" s="4">
        <f>IF(작성!$B14="","",IF(작성!C14="영세율","02","01"))</f>
        <v/>
      </c>
      <c r="B17" s="4">
        <f>IF(작성!$B14="","",IF(AND(ISNUMBER(작성!B14),작성!B14&gt;=20000101,작성!B14&lt;=29991231),TEXT(작성!B14,"0"),IF(AND(ISNUMBER(작성!B14),작성!B14&gt;=36526,작성!B14&lt;=73050),TEXT(작성!B14,"yyyymmdd"),IF(AND(NOT(ISNUMBER(작성!B14)),LEN(작성!B14)=8,ISNUMBER(VALUE(작성!B14))),작성!B14,""))))</f>
        <v/>
      </c>
      <c r="C17" s="4">
        <f>IF(작성!$B14="","",SUBSTITUTE(SUBSTITUTE(내정보!$B$3,"-","")," ",""))</f>
        <v/>
      </c>
      <c r="D17" s="4">
        <f>IF(작성!$B14="","",내정보!$B$4)</f>
        <v/>
      </c>
      <c r="E17" s="4">
        <f>IF(작성!$B14="","",내정보!$B$5)</f>
        <v/>
      </c>
      <c r="F17" s="4">
        <f>IF(작성!$B14="","",내정보!$B$6)</f>
        <v/>
      </c>
      <c r="G17" s="4">
        <f>IF(작성!$B14="","",내정보!$B$7)</f>
        <v/>
      </c>
      <c r="H17" s="4">
        <f>IF(작성!$B14="","",내정보!$B$8)</f>
        <v/>
      </c>
      <c r="I17" s="4">
        <f>IF(작성!$B14="","",내정보!$B$9)</f>
        <v/>
      </c>
      <c r="J17" s="4">
        <f>IF(작성!$B14="","",내정보!$B$10)</f>
        <v/>
      </c>
      <c r="K17" s="4">
        <f>IF(작성!$B14="","",SUBSTITUTE(SUBSTITUTE(IFERROR(VLOOKUP(SUBSTITUTE(SUBSTITUTE(SUBSTITUTE(작성!E14,"~","~~"),"*","~*"),"?","~?"),거래처!$A$4:$I$43,2,FALSE),""),"-","")," ",""))</f>
        <v/>
      </c>
      <c r="L17" s="4">
        <f>IF(작성!$B14="","",IFERROR(VLOOKUP(SUBSTITUTE(SUBSTITUTE(SUBSTITUTE(작성!E14,"~","~~"),"*","~*"),"?","~?"),거래처!$A$4:$I$43,3,FALSE),""))</f>
        <v/>
      </c>
      <c r="M17" s="4">
        <f>IF(작성!$B14="","",IFERROR(VLOOKUP(SUBSTITUTE(SUBSTITUTE(SUBSTITUTE(작성!E14,"~","~~"),"*","~*"),"?","~?"),거래처!$A$4:$I$43,1,FALSE),""))</f>
        <v/>
      </c>
      <c r="N17" s="4">
        <f>IF(작성!$B14="","",IFERROR(VLOOKUP(SUBSTITUTE(SUBSTITUTE(SUBSTITUTE(작성!E14,"~","~~"),"*","~*"),"?","~?"),거래처!$A$4:$I$43,4,FALSE),""))</f>
        <v/>
      </c>
      <c r="O17" s="4">
        <f>IF(작성!$B14="","",IFERROR(VLOOKUP(SUBSTITUTE(SUBSTITUTE(SUBSTITUTE(작성!E14,"~","~~"),"*","~*"),"?","~?"),거래처!$A$4:$I$43,5,FALSE),""))</f>
        <v/>
      </c>
      <c r="P17" s="4">
        <f>IF(작성!$B14="","",IFERROR(VLOOKUP(SUBSTITUTE(SUBSTITUTE(SUBSTITUTE(작성!E14,"~","~~"),"*","~*"),"?","~?"),거래처!$A$4:$I$43,6,FALSE),""))</f>
        <v/>
      </c>
      <c r="Q17" s="4">
        <f>IF(작성!$B14="","",IFERROR(VLOOKUP(SUBSTITUTE(SUBSTITUTE(SUBSTITUTE(작성!E14,"~","~~"),"*","~*"),"?","~?"),거래처!$A$4:$I$43,7,FALSE),""))</f>
        <v/>
      </c>
      <c r="R17" s="4">
        <f>IF(작성!$B14="","",IFERROR(VLOOKUP(SUBSTITUTE(SUBSTITUTE(SUBSTITUTE(작성!E14,"~","~~"),"*","~*"),"?","~?"),거래처!$A$4:$I$43,8,FALSE),""))</f>
        <v/>
      </c>
      <c r="S17" s="4">
        <f>IF(작성!$B14="","",IFERROR(VLOOKUP(SUBSTITUTE(SUBSTITUTE(SUBSTITUTE(작성!E14,"~","~~"),"*","~*"),"?","~?"),거래처!$A$4:$I$43,9,FALSE),""))</f>
        <v/>
      </c>
      <c r="T17" s="4">
        <f>IF(작성!$B14="","",TEXT(작성!F14,"0"))</f>
        <v/>
      </c>
      <c r="U17" s="4">
        <f>IF(작성!$B14="","",TEXT(작성!G14,"0"))</f>
        <v/>
      </c>
      <c r="V17" s="4">
        <f>IF(작성!$B14="","",작성!H14)</f>
        <v/>
      </c>
      <c r="W17" s="5">
        <f>IF(OR(작성!$B14="",작성!J14=""),"",TEXT(작성!I14,"00"))</f>
        <v/>
      </c>
      <c r="X17" s="5">
        <f>IF(OR(작성!$B14="",작성!J14=""),"",작성!J14)</f>
        <v/>
      </c>
      <c r="Y17" s="5">
        <f>IF(OR(작성!$B14="",작성!J14=""),"",작성!K14)</f>
        <v/>
      </c>
      <c r="Z17" s="5">
        <f>IF(OR(작성!$B14="",작성!J14=""),"",IF(작성!L14=INT(작성!L14),TEXT(작성!L14,"0"),TEXT(작성!L14,"0.##")))</f>
        <v/>
      </c>
      <c r="AA17" s="5">
        <f>IF(OR(작성!$B14="",작성!J14=""),"",IF(작성!M14=INT(작성!M14),TEXT(작성!M14,"0"),TEXT(작성!M14,"0.##")))</f>
        <v/>
      </c>
      <c r="AB17" s="5">
        <f>IF(OR(작성!$B14="",작성!J14=""),"",TEXT(작성!N14,"0"))</f>
        <v/>
      </c>
      <c r="AC17" s="5">
        <f>IF(OR(작성!$B14="",작성!J14=""),"",TEXT(작성!O14,"0"))</f>
        <v/>
      </c>
      <c r="AD17" s="5">
        <f>IF(OR(작성!$B14="",작성!J14=""),"","")</f>
        <v/>
      </c>
      <c r="AE17" s="5">
        <f>IF(OR(작성!$B14="",작성!Q14=""),"",TEXT(작성!P14,"00"))</f>
        <v/>
      </c>
      <c r="AF17" s="5">
        <f>IF(OR(작성!$B14="",작성!Q14=""),"",작성!Q14)</f>
        <v/>
      </c>
      <c r="AG17" s="5">
        <f>IF(OR(작성!$B14="",작성!Q14=""),"",작성!R14)</f>
        <v/>
      </c>
      <c r="AH17" s="5">
        <f>IF(OR(작성!$B14="",작성!Q14=""),"",IF(작성!S14=INT(작성!S14),TEXT(작성!S14,"0"),TEXT(작성!S14,"0.##")))</f>
        <v/>
      </c>
      <c r="AI17" s="5">
        <f>IF(OR(작성!$B14="",작성!Q14=""),"",IF(작성!T14=INT(작성!T14),TEXT(작성!T14,"0"),TEXT(작성!T14,"0.##")))</f>
        <v/>
      </c>
      <c r="AJ17" s="5">
        <f>IF(OR(작성!$B14="",작성!Q14=""),"",TEXT(작성!U14,"0"))</f>
        <v/>
      </c>
      <c r="AK17" s="5">
        <f>IF(OR(작성!$B14="",작성!Q14=""),"",TEXT(작성!V14,"0"))</f>
        <v/>
      </c>
      <c r="AL17" s="5">
        <f>IF(OR(작성!$B14="",작성!Q14=""),"","")</f>
        <v/>
      </c>
      <c r="AM17" s="5">
        <f>IF(OR(작성!$B14="",작성!X14=""),"",TEXT(작성!W14,"00"))</f>
        <v/>
      </c>
      <c r="AN17" s="5">
        <f>IF(OR(작성!$B14="",작성!X14=""),"",작성!X14)</f>
        <v/>
      </c>
      <c r="AO17" s="5">
        <f>IF(OR(작성!$B14="",작성!X14=""),"",작성!Y14)</f>
        <v/>
      </c>
      <c r="AP17" s="5">
        <f>IF(OR(작성!$B14="",작성!X14=""),"",IF(작성!Z14=INT(작성!Z14),TEXT(작성!Z14,"0"),TEXT(작성!Z14,"0.##")))</f>
        <v/>
      </c>
      <c r="AQ17" s="5">
        <f>IF(OR(작성!$B14="",작성!X14=""),"",IF(작성!AA14=INT(작성!AA14),TEXT(작성!AA14,"0"),TEXT(작성!AA14,"0.##")))</f>
        <v/>
      </c>
      <c r="AR17" s="5">
        <f>IF(OR(작성!$B14="",작성!X14=""),"",TEXT(작성!AB14,"0"))</f>
        <v/>
      </c>
      <c r="AS17" s="5">
        <f>IF(OR(작성!$B14="",작성!X14=""),"",TEXT(작성!AC14,"0"))</f>
        <v/>
      </c>
      <c r="AT17" s="5">
        <f>IF(OR(작성!$B14="",작성!X14=""),"","")</f>
        <v/>
      </c>
      <c r="AU17" s="5">
        <f>IF(OR(작성!$B14="",작성!AE14=""),"",TEXT(작성!AD14,"00"))</f>
        <v/>
      </c>
      <c r="AV17" s="5">
        <f>IF(OR(작성!$B14="",작성!AE14=""),"",작성!AE14)</f>
        <v/>
      </c>
      <c r="AW17" s="5">
        <f>IF(OR(작성!$B14="",작성!AE14=""),"",작성!AF14)</f>
        <v/>
      </c>
      <c r="AX17" s="5">
        <f>IF(OR(작성!$B14="",작성!AE14=""),"",IF(작성!AG14=INT(작성!AG14),TEXT(작성!AG14,"0"),TEXT(작성!AG14,"0.##")))</f>
        <v/>
      </c>
      <c r="AY17" s="5">
        <f>IF(OR(작성!$B14="",작성!AE14=""),"",IF(작성!AH14=INT(작성!AH14),TEXT(작성!AH14,"0"),TEXT(작성!AH14,"0.##")))</f>
        <v/>
      </c>
      <c r="AZ17" s="5">
        <f>IF(OR(작성!$B14="",작성!AE14=""),"",TEXT(작성!AI14,"0"))</f>
        <v/>
      </c>
      <c r="BA17" s="5">
        <f>IF(OR(작성!$B14="",작성!AE14=""),"",TEXT(작성!AJ14,"0"))</f>
        <v/>
      </c>
      <c r="BB17" s="5">
        <f>IF(OR(작성!$B14="",작성!AE14=""),"","")</f>
        <v/>
      </c>
      <c r="BC17" s="5">
        <f>""</f>
        <v/>
      </c>
      <c r="BD17" s="5">
        <f>""</f>
        <v/>
      </c>
      <c r="BE17" s="5">
        <f>""</f>
        <v/>
      </c>
      <c r="BF17" s="5">
        <f>""</f>
        <v/>
      </c>
      <c r="BG17" s="4">
        <f>IF(작성!$B14="","",IF(작성!D14="영수","01","02"))</f>
        <v/>
      </c>
    </row>
    <row r="18">
      <c r="A18" s="4">
        <f>IF(작성!$B15="","",IF(작성!C15="영세율","02","01"))</f>
        <v/>
      </c>
      <c r="B18" s="4">
        <f>IF(작성!$B15="","",IF(AND(ISNUMBER(작성!B15),작성!B15&gt;=20000101,작성!B15&lt;=29991231),TEXT(작성!B15,"0"),IF(AND(ISNUMBER(작성!B15),작성!B15&gt;=36526,작성!B15&lt;=73050),TEXT(작성!B15,"yyyymmdd"),IF(AND(NOT(ISNUMBER(작성!B15)),LEN(작성!B15)=8,ISNUMBER(VALUE(작성!B15))),작성!B15,""))))</f>
        <v/>
      </c>
      <c r="C18" s="4">
        <f>IF(작성!$B15="","",SUBSTITUTE(SUBSTITUTE(내정보!$B$3,"-","")," ",""))</f>
        <v/>
      </c>
      <c r="D18" s="4">
        <f>IF(작성!$B15="","",내정보!$B$4)</f>
        <v/>
      </c>
      <c r="E18" s="4">
        <f>IF(작성!$B15="","",내정보!$B$5)</f>
        <v/>
      </c>
      <c r="F18" s="4">
        <f>IF(작성!$B15="","",내정보!$B$6)</f>
        <v/>
      </c>
      <c r="G18" s="4">
        <f>IF(작성!$B15="","",내정보!$B$7)</f>
        <v/>
      </c>
      <c r="H18" s="4">
        <f>IF(작성!$B15="","",내정보!$B$8)</f>
        <v/>
      </c>
      <c r="I18" s="4">
        <f>IF(작성!$B15="","",내정보!$B$9)</f>
        <v/>
      </c>
      <c r="J18" s="4">
        <f>IF(작성!$B15="","",내정보!$B$10)</f>
        <v/>
      </c>
      <c r="K18" s="4">
        <f>IF(작성!$B15="","",SUBSTITUTE(SUBSTITUTE(IFERROR(VLOOKUP(SUBSTITUTE(SUBSTITUTE(SUBSTITUTE(작성!E15,"~","~~"),"*","~*"),"?","~?"),거래처!$A$4:$I$43,2,FALSE),""),"-","")," ",""))</f>
        <v/>
      </c>
      <c r="L18" s="4">
        <f>IF(작성!$B15="","",IFERROR(VLOOKUP(SUBSTITUTE(SUBSTITUTE(SUBSTITUTE(작성!E15,"~","~~"),"*","~*"),"?","~?"),거래처!$A$4:$I$43,3,FALSE),""))</f>
        <v/>
      </c>
      <c r="M18" s="4">
        <f>IF(작성!$B15="","",IFERROR(VLOOKUP(SUBSTITUTE(SUBSTITUTE(SUBSTITUTE(작성!E15,"~","~~"),"*","~*"),"?","~?"),거래처!$A$4:$I$43,1,FALSE),""))</f>
        <v/>
      </c>
      <c r="N18" s="4">
        <f>IF(작성!$B15="","",IFERROR(VLOOKUP(SUBSTITUTE(SUBSTITUTE(SUBSTITUTE(작성!E15,"~","~~"),"*","~*"),"?","~?"),거래처!$A$4:$I$43,4,FALSE),""))</f>
        <v/>
      </c>
      <c r="O18" s="4">
        <f>IF(작성!$B15="","",IFERROR(VLOOKUP(SUBSTITUTE(SUBSTITUTE(SUBSTITUTE(작성!E15,"~","~~"),"*","~*"),"?","~?"),거래처!$A$4:$I$43,5,FALSE),""))</f>
        <v/>
      </c>
      <c r="P18" s="4">
        <f>IF(작성!$B15="","",IFERROR(VLOOKUP(SUBSTITUTE(SUBSTITUTE(SUBSTITUTE(작성!E15,"~","~~"),"*","~*"),"?","~?"),거래처!$A$4:$I$43,6,FALSE),""))</f>
        <v/>
      </c>
      <c r="Q18" s="4">
        <f>IF(작성!$B15="","",IFERROR(VLOOKUP(SUBSTITUTE(SUBSTITUTE(SUBSTITUTE(작성!E15,"~","~~"),"*","~*"),"?","~?"),거래처!$A$4:$I$43,7,FALSE),""))</f>
        <v/>
      </c>
      <c r="R18" s="4">
        <f>IF(작성!$B15="","",IFERROR(VLOOKUP(SUBSTITUTE(SUBSTITUTE(SUBSTITUTE(작성!E15,"~","~~"),"*","~*"),"?","~?"),거래처!$A$4:$I$43,8,FALSE),""))</f>
        <v/>
      </c>
      <c r="S18" s="4">
        <f>IF(작성!$B15="","",IFERROR(VLOOKUP(SUBSTITUTE(SUBSTITUTE(SUBSTITUTE(작성!E15,"~","~~"),"*","~*"),"?","~?"),거래처!$A$4:$I$43,9,FALSE),""))</f>
        <v/>
      </c>
      <c r="T18" s="4">
        <f>IF(작성!$B15="","",TEXT(작성!F15,"0"))</f>
        <v/>
      </c>
      <c r="U18" s="4">
        <f>IF(작성!$B15="","",TEXT(작성!G15,"0"))</f>
        <v/>
      </c>
      <c r="V18" s="4">
        <f>IF(작성!$B15="","",작성!H15)</f>
        <v/>
      </c>
      <c r="W18" s="5">
        <f>IF(OR(작성!$B15="",작성!J15=""),"",TEXT(작성!I15,"00"))</f>
        <v/>
      </c>
      <c r="X18" s="5">
        <f>IF(OR(작성!$B15="",작성!J15=""),"",작성!J15)</f>
        <v/>
      </c>
      <c r="Y18" s="5">
        <f>IF(OR(작성!$B15="",작성!J15=""),"",작성!K15)</f>
        <v/>
      </c>
      <c r="Z18" s="5">
        <f>IF(OR(작성!$B15="",작성!J15=""),"",IF(작성!L15=INT(작성!L15),TEXT(작성!L15,"0"),TEXT(작성!L15,"0.##")))</f>
        <v/>
      </c>
      <c r="AA18" s="5">
        <f>IF(OR(작성!$B15="",작성!J15=""),"",IF(작성!M15=INT(작성!M15),TEXT(작성!M15,"0"),TEXT(작성!M15,"0.##")))</f>
        <v/>
      </c>
      <c r="AB18" s="5">
        <f>IF(OR(작성!$B15="",작성!J15=""),"",TEXT(작성!N15,"0"))</f>
        <v/>
      </c>
      <c r="AC18" s="5">
        <f>IF(OR(작성!$B15="",작성!J15=""),"",TEXT(작성!O15,"0"))</f>
        <v/>
      </c>
      <c r="AD18" s="5">
        <f>IF(OR(작성!$B15="",작성!J15=""),"","")</f>
        <v/>
      </c>
      <c r="AE18" s="5">
        <f>IF(OR(작성!$B15="",작성!Q15=""),"",TEXT(작성!P15,"00"))</f>
        <v/>
      </c>
      <c r="AF18" s="5">
        <f>IF(OR(작성!$B15="",작성!Q15=""),"",작성!Q15)</f>
        <v/>
      </c>
      <c r="AG18" s="5">
        <f>IF(OR(작성!$B15="",작성!Q15=""),"",작성!R15)</f>
        <v/>
      </c>
      <c r="AH18" s="5">
        <f>IF(OR(작성!$B15="",작성!Q15=""),"",IF(작성!S15=INT(작성!S15),TEXT(작성!S15,"0"),TEXT(작성!S15,"0.##")))</f>
        <v/>
      </c>
      <c r="AI18" s="5">
        <f>IF(OR(작성!$B15="",작성!Q15=""),"",IF(작성!T15=INT(작성!T15),TEXT(작성!T15,"0"),TEXT(작성!T15,"0.##")))</f>
        <v/>
      </c>
      <c r="AJ18" s="5">
        <f>IF(OR(작성!$B15="",작성!Q15=""),"",TEXT(작성!U15,"0"))</f>
        <v/>
      </c>
      <c r="AK18" s="5">
        <f>IF(OR(작성!$B15="",작성!Q15=""),"",TEXT(작성!V15,"0"))</f>
        <v/>
      </c>
      <c r="AL18" s="5">
        <f>IF(OR(작성!$B15="",작성!Q15=""),"","")</f>
        <v/>
      </c>
      <c r="AM18" s="5">
        <f>IF(OR(작성!$B15="",작성!X15=""),"",TEXT(작성!W15,"00"))</f>
        <v/>
      </c>
      <c r="AN18" s="5">
        <f>IF(OR(작성!$B15="",작성!X15=""),"",작성!X15)</f>
        <v/>
      </c>
      <c r="AO18" s="5">
        <f>IF(OR(작성!$B15="",작성!X15=""),"",작성!Y15)</f>
        <v/>
      </c>
      <c r="AP18" s="5">
        <f>IF(OR(작성!$B15="",작성!X15=""),"",IF(작성!Z15=INT(작성!Z15),TEXT(작성!Z15,"0"),TEXT(작성!Z15,"0.##")))</f>
        <v/>
      </c>
      <c r="AQ18" s="5">
        <f>IF(OR(작성!$B15="",작성!X15=""),"",IF(작성!AA15=INT(작성!AA15),TEXT(작성!AA15,"0"),TEXT(작성!AA15,"0.##")))</f>
        <v/>
      </c>
      <c r="AR18" s="5">
        <f>IF(OR(작성!$B15="",작성!X15=""),"",TEXT(작성!AB15,"0"))</f>
        <v/>
      </c>
      <c r="AS18" s="5">
        <f>IF(OR(작성!$B15="",작성!X15=""),"",TEXT(작성!AC15,"0"))</f>
        <v/>
      </c>
      <c r="AT18" s="5">
        <f>IF(OR(작성!$B15="",작성!X15=""),"","")</f>
        <v/>
      </c>
      <c r="AU18" s="5">
        <f>IF(OR(작성!$B15="",작성!AE15=""),"",TEXT(작성!AD15,"00"))</f>
        <v/>
      </c>
      <c r="AV18" s="5">
        <f>IF(OR(작성!$B15="",작성!AE15=""),"",작성!AE15)</f>
        <v/>
      </c>
      <c r="AW18" s="5">
        <f>IF(OR(작성!$B15="",작성!AE15=""),"",작성!AF15)</f>
        <v/>
      </c>
      <c r="AX18" s="5">
        <f>IF(OR(작성!$B15="",작성!AE15=""),"",IF(작성!AG15=INT(작성!AG15),TEXT(작성!AG15,"0"),TEXT(작성!AG15,"0.##")))</f>
        <v/>
      </c>
      <c r="AY18" s="5">
        <f>IF(OR(작성!$B15="",작성!AE15=""),"",IF(작성!AH15=INT(작성!AH15),TEXT(작성!AH15,"0"),TEXT(작성!AH15,"0.##")))</f>
        <v/>
      </c>
      <c r="AZ18" s="5">
        <f>IF(OR(작성!$B15="",작성!AE15=""),"",TEXT(작성!AI15,"0"))</f>
        <v/>
      </c>
      <c r="BA18" s="5">
        <f>IF(OR(작성!$B15="",작성!AE15=""),"",TEXT(작성!AJ15,"0"))</f>
        <v/>
      </c>
      <c r="BB18" s="5">
        <f>IF(OR(작성!$B15="",작성!AE15=""),"","")</f>
        <v/>
      </c>
      <c r="BC18" s="5">
        <f>""</f>
        <v/>
      </c>
      <c r="BD18" s="5">
        <f>""</f>
        <v/>
      </c>
      <c r="BE18" s="5">
        <f>""</f>
        <v/>
      </c>
      <c r="BF18" s="5">
        <f>""</f>
        <v/>
      </c>
      <c r="BG18" s="4">
        <f>IF(작성!$B15="","",IF(작성!D15="영수","01","02"))</f>
        <v/>
      </c>
    </row>
    <row r="19">
      <c r="A19" s="4">
        <f>IF(작성!$B16="","",IF(작성!C16="영세율","02","01"))</f>
        <v/>
      </c>
      <c r="B19" s="4">
        <f>IF(작성!$B16="","",IF(AND(ISNUMBER(작성!B16),작성!B16&gt;=20000101,작성!B16&lt;=29991231),TEXT(작성!B16,"0"),IF(AND(ISNUMBER(작성!B16),작성!B16&gt;=36526,작성!B16&lt;=73050),TEXT(작성!B16,"yyyymmdd"),IF(AND(NOT(ISNUMBER(작성!B16)),LEN(작성!B16)=8,ISNUMBER(VALUE(작성!B16))),작성!B16,""))))</f>
        <v/>
      </c>
      <c r="C19" s="4">
        <f>IF(작성!$B16="","",SUBSTITUTE(SUBSTITUTE(내정보!$B$3,"-","")," ",""))</f>
        <v/>
      </c>
      <c r="D19" s="4">
        <f>IF(작성!$B16="","",내정보!$B$4)</f>
        <v/>
      </c>
      <c r="E19" s="4">
        <f>IF(작성!$B16="","",내정보!$B$5)</f>
        <v/>
      </c>
      <c r="F19" s="4">
        <f>IF(작성!$B16="","",내정보!$B$6)</f>
        <v/>
      </c>
      <c r="G19" s="4">
        <f>IF(작성!$B16="","",내정보!$B$7)</f>
        <v/>
      </c>
      <c r="H19" s="4">
        <f>IF(작성!$B16="","",내정보!$B$8)</f>
        <v/>
      </c>
      <c r="I19" s="4">
        <f>IF(작성!$B16="","",내정보!$B$9)</f>
        <v/>
      </c>
      <c r="J19" s="4">
        <f>IF(작성!$B16="","",내정보!$B$10)</f>
        <v/>
      </c>
      <c r="K19" s="4">
        <f>IF(작성!$B16="","",SUBSTITUTE(SUBSTITUTE(IFERROR(VLOOKUP(SUBSTITUTE(SUBSTITUTE(SUBSTITUTE(작성!E16,"~","~~"),"*","~*"),"?","~?"),거래처!$A$4:$I$43,2,FALSE),""),"-","")," ",""))</f>
        <v/>
      </c>
      <c r="L19" s="4">
        <f>IF(작성!$B16="","",IFERROR(VLOOKUP(SUBSTITUTE(SUBSTITUTE(SUBSTITUTE(작성!E16,"~","~~"),"*","~*"),"?","~?"),거래처!$A$4:$I$43,3,FALSE),""))</f>
        <v/>
      </c>
      <c r="M19" s="4">
        <f>IF(작성!$B16="","",IFERROR(VLOOKUP(SUBSTITUTE(SUBSTITUTE(SUBSTITUTE(작성!E16,"~","~~"),"*","~*"),"?","~?"),거래처!$A$4:$I$43,1,FALSE),""))</f>
        <v/>
      </c>
      <c r="N19" s="4">
        <f>IF(작성!$B16="","",IFERROR(VLOOKUP(SUBSTITUTE(SUBSTITUTE(SUBSTITUTE(작성!E16,"~","~~"),"*","~*"),"?","~?"),거래처!$A$4:$I$43,4,FALSE),""))</f>
        <v/>
      </c>
      <c r="O19" s="4">
        <f>IF(작성!$B16="","",IFERROR(VLOOKUP(SUBSTITUTE(SUBSTITUTE(SUBSTITUTE(작성!E16,"~","~~"),"*","~*"),"?","~?"),거래처!$A$4:$I$43,5,FALSE),""))</f>
        <v/>
      </c>
      <c r="P19" s="4">
        <f>IF(작성!$B16="","",IFERROR(VLOOKUP(SUBSTITUTE(SUBSTITUTE(SUBSTITUTE(작성!E16,"~","~~"),"*","~*"),"?","~?"),거래처!$A$4:$I$43,6,FALSE),""))</f>
        <v/>
      </c>
      <c r="Q19" s="4">
        <f>IF(작성!$B16="","",IFERROR(VLOOKUP(SUBSTITUTE(SUBSTITUTE(SUBSTITUTE(작성!E16,"~","~~"),"*","~*"),"?","~?"),거래처!$A$4:$I$43,7,FALSE),""))</f>
        <v/>
      </c>
      <c r="R19" s="4">
        <f>IF(작성!$B16="","",IFERROR(VLOOKUP(SUBSTITUTE(SUBSTITUTE(SUBSTITUTE(작성!E16,"~","~~"),"*","~*"),"?","~?"),거래처!$A$4:$I$43,8,FALSE),""))</f>
        <v/>
      </c>
      <c r="S19" s="4">
        <f>IF(작성!$B16="","",IFERROR(VLOOKUP(SUBSTITUTE(SUBSTITUTE(SUBSTITUTE(작성!E16,"~","~~"),"*","~*"),"?","~?"),거래처!$A$4:$I$43,9,FALSE),""))</f>
        <v/>
      </c>
      <c r="T19" s="4">
        <f>IF(작성!$B16="","",TEXT(작성!F16,"0"))</f>
        <v/>
      </c>
      <c r="U19" s="4">
        <f>IF(작성!$B16="","",TEXT(작성!G16,"0"))</f>
        <v/>
      </c>
      <c r="V19" s="4">
        <f>IF(작성!$B16="","",작성!H16)</f>
        <v/>
      </c>
      <c r="W19" s="5">
        <f>IF(OR(작성!$B16="",작성!J16=""),"",TEXT(작성!I16,"00"))</f>
        <v/>
      </c>
      <c r="X19" s="5">
        <f>IF(OR(작성!$B16="",작성!J16=""),"",작성!J16)</f>
        <v/>
      </c>
      <c r="Y19" s="5">
        <f>IF(OR(작성!$B16="",작성!J16=""),"",작성!K16)</f>
        <v/>
      </c>
      <c r="Z19" s="5">
        <f>IF(OR(작성!$B16="",작성!J16=""),"",IF(작성!L16=INT(작성!L16),TEXT(작성!L16,"0"),TEXT(작성!L16,"0.##")))</f>
        <v/>
      </c>
      <c r="AA19" s="5">
        <f>IF(OR(작성!$B16="",작성!J16=""),"",IF(작성!M16=INT(작성!M16),TEXT(작성!M16,"0"),TEXT(작성!M16,"0.##")))</f>
        <v/>
      </c>
      <c r="AB19" s="5">
        <f>IF(OR(작성!$B16="",작성!J16=""),"",TEXT(작성!N16,"0"))</f>
        <v/>
      </c>
      <c r="AC19" s="5">
        <f>IF(OR(작성!$B16="",작성!J16=""),"",TEXT(작성!O16,"0"))</f>
        <v/>
      </c>
      <c r="AD19" s="5">
        <f>IF(OR(작성!$B16="",작성!J16=""),"","")</f>
        <v/>
      </c>
      <c r="AE19" s="5">
        <f>IF(OR(작성!$B16="",작성!Q16=""),"",TEXT(작성!P16,"00"))</f>
        <v/>
      </c>
      <c r="AF19" s="5">
        <f>IF(OR(작성!$B16="",작성!Q16=""),"",작성!Q16)</f>
        <v/>
      </c>
      <c r="AG19" s="5">
        <f>IF(OR(작성!$B16="",작성!Q16=""),"",작성!R16)</f>
        <v/>
      </c>
      <c r="AH19" s="5">
        <f>IF(OR(작성!$B16="",작성!Q16=""),"",IF(작성!S16=INT(작성!S16),TEXT(작성!S16,"0"),TEXT(작성!S16,"0.##")))</f>
        <v/>
      </c>
      <c r="AI19" s="5">
        <f>IF(OR(작성!$B16="",작성!Q16=""),"",IF(작성!T16=INT(작성!T16),TEXT(작성!T16,"0"),TEXT(작성!T16,"0.##")))</f>
        <v/>
      </c>
      <c r="AJ19" s="5">
        <f>IF(OR(작성!$B16="",작성!Q16=""),"",TEXT(작성!U16,"0"))</f>
        <v/>
      </c>
      <c r="AK19" s="5">
        <f>IF(OR(작성!$B16="",작성!Q16=""),"",TEXT(작성!V16,"0"))</f>
        <v/>
      </c>
      <c r="AL19" s="5">
        <f>IF(OR(작성!$B16="",작성!Q16=""),"","")</f>
        <v/>
      </c>
      <c r="AM19" s="5">
        <f>IF(OR(작성!$B16="",작성!X16=""),"",TEXT(작성!W16,"00"))</f>
        <v/>
      </c>
      <c r="AN19" s="5">
        <f>IF(OR(작성!$B16="",작성!X16=""),"",작성!X16)</f>
        <v/>
      </c>
      <c r="AO19" s="5">
        <f>IF(OR(작성!$B16="",작성!X16=""),"",작성!Y16)</f>
        <v/>
      </c>
      <c r="AP19" s="5">
        <f>IF(OR(작성!$B16="",작성!X16=""),"",IF(작성!Z16=INT(작성!Z16),TEXT(작성!Z16,"0"),TEXT(작성!Z16,"0.##")))</f>
        <v/>
      </c>
      <c r="AQ19" s="5">
        <f>IF(OR(작성!$B16="",작성!X16=""),"",IF(작성!AA16=INT(작성!AA16),TEXT(작성!AA16,"0"),TEXT(작성!AA16,"0.##")))</f>
        <v/>
      </c>
      <c r="AR19" s="5">
        <f>IF(OR(작성!$B16="",작성!X16=""),"",TEXT(작성!AB16,"0"))</f>
        <v/>
      </c>
      <c r="AS19" s="5">
        <f>IF(OR(작성!$B16="",작성!X16=""),"",TEXT(작성!AC16,"0"))</f>
        <v/>
      </c>
      <c r="AT19" s="5">
        <f>IF(OR(작성!$B16="",작성!X16=""),"","")</f>
        <v/>
      </c>
      <c r="AU19" s="5">
        <f>IF(OR(작성!$B16="",작성!AE16=""),"",TEXT(작성!AD16,"00"))</f>
        <v/>
      </c>
      <c r="AV19" s="5">
        <f>IF(OR(작성!$B16="",작성!AE16=""),"",작성!AE16)</f>
        <v/>
      </c>
      <c r="AW19" s="5">
        <f>IF(OR(작성!$B16="",작성!AE16=""),"",작성!AF16)</f>
        <v/>
      </c>
      <c r="AX19" s="5">
        <f>IF(OR(작성!$B16="",작성!AE16=""),"",IF(작성!AG16=INT(작성!AG16),TEXT(작성!AG16,"0"),TEXT(작성!AG16,"0.##")))</f>
        <v/>
      </c>
      <c r="AY19" s="5">
        <f>IF(OR(작성!$B16="",작성!AE16=""),"",IF(작성!AH16=INT(작성!AH16),TEXT(작성!AH16,"0"),TEXT(작성!AH16,"0.##")))</f>
        <v/>
      </c>
      <c r="AZ19" s="5">
        <f>IF(OR(작성!$B16="",작성!AE16=""),"",TEXT(작성!AI16,"0"))</f>
        <v/>
      </c>
      <c r="BA19" s="5">
        <f>IF(OR(작성!$B16="",작성!AE16=""),"",TEXT(작성!AJ16,"0"))</f>
        <v/>
      </c>
      <c r="BB19" s="5">
        <f>IF(OR(작성!$B16="",작성!AE16=""),"","")</f>
        <v/>
      </c>
      <c r="BC19" s="5">
        <f>""</f>
        <v/>
      </c>
      <c r="BD19" s="5">
        <f>""</f>
        <v/>
      </c>
      <c r="BE19" s="5">
        <f>""</f>
        <v/>
      </c>
      <c r="BF19" s="5">
        <f>""</f>
        <v/>
      </c>
      <c r="BG19" s="4">
        <f>IF(작성!$B16="","",IF(작성!D16="영수","01","02"))</f>
        <v/>
      </c>
    </row>
    <row r="20">
      <c r="A20" s="4">
        <f>IF(작성!$B17="","",IF(작성!C17="영세율","02","01"))</f>
        <v/>
      </c>
      <c r="B20" s="4">
        <f>IF(작성!$B17="","",IF(AND(ISNUMBER(작성!B17),작성!B17&gt;=20000101,작성!B17&lt;=29991231),TEXT(작성!B17,"0"),IF(AND(ISNUMBER(작성!B17),작성!B17&gt;=36526,작성!B17&lt;=73050),TEXT(작성!B17,"yyyymmdd"),IF(AND(NOT(ISNUMBER(작성!B17)),LEN(작성!B17)=8,ISNUMBER(VALUE(작성!B17))),작성!B17,""))))</f>
        <v/>
      </c>
      <c r="C20" s="4">
        <f>IF(작성!$B17="","",SUBSTITUTE(SUBSTITUTE(내정보!$B$3,"-","")," ",""))</f>
        <v/>
      </c>
      <c r="D20" s="4">
        <f>IF(작성!$B17="","",내정보!$B$4)</f>
        <v/>
      </c>
      <c r="E20" s="4">
        <f>IF(작성!$B17="","",내정보!$B$5)</f>
        <v/>
      </c>
      <c r="F20" s="4">
        <f>IF(작성!$B17="","",내정보!$B$6)</f>
        <v/>
      </c>
      <c r="G20" s="4">
        <f>IF(작성!$B17="","",내정보!$B$7)</f>
        <v/>
      </c>
      <c r="H20" s="4">
        <f>IF(작성!$B17="","",내정보!$B$8)</f>
        <v/>
      </c>
      <c r="I20" s="4">
        <f>IF(작성!$B17="","",내정보!$B$9)</f>
        <v/>
      </c>
      <c r="J20" s="4">
        <f>IF(작성!$B17="","",내정보!$B$10)</f>
        <v/>
      </c>
      <c r="K20" s="4">
        <f>IF(작성!$B17="","",SUBSTITUTE(SUBSTITUTE(IFERROR(VLOOKUP(SUBSTITUTE(SUBSTITUTE(SUBSTITUTE(작성!E17,"~","~~"),"*","~*"),"?","~?"),거래처!$A$4:$I$43,2,FALSE),""),"-","")," ",""))</f>
        <v/>
      </c>
      <c r="L20" s="4">
        <f>IF(작성!$B17="","",IFERROR(VLOOKUP(SUBSTITUTE(SUBSTITUTE(SUBSTITUTE(작성!E17,"~","~~"),"*","~*"),"?","~?"),거래처!$A$4:$I$43,3,FALSE),""))</f>
        <v/>
      </c>
      <c r="M20" s="4">
        <f>IF(작성!$B17="","",IFERROR(VLOOKUP(SUBSTITUTE(SUBSTITUTE(SUBSTITUTE(작성!E17,"~","~~"),"*","~*"),"?","~?"),거래처!$A$4:$I$43,1,FALSE),""))</f>
        <v/>
      </c>
      <c r="N20" s="4">
        <f>IF(작성!$B17="","",IFERROR(VLOOKUP(SUBSTITUTE(SUBSTITUTE(SUBSTITUTE(작성!E17,"~","~~"),"*","~*"),"?","~?"),거래처!$A$4:$I$43,4,FALSE),""))</f>
        <v/>
      </c>
      <c r="O20" s="4">
        <f>IF(작성!$B17="","",IFERROR(VLOOKUP(SUBSTITUTE(SUBSTITUTE(SUBSTITUTE(작성!E17,"~","~~"),"*","~*"),"?","~?"),거래처!$A$4:$I$43,5,FALSE),""))</f>
        <v/>
      </c>
      <c r="P20" s="4">
        <f>IF(작성!$B17="","",IFERROR(VLOOKUP(SUBSTITUTE(SUBSTITUTE(SUBSTITUTE(작성!E17,"~","~~"),"*","~*"),"?","~?"),거래처!$A$4:$I$43,6,FALSE),""))</f>
        <v/>
      </c>
      <c r="Q20" s="4">
        <f>IF(작성!$B17="","",IFERROR(VLOOKUP(SUBSTITUTE(SUBSTITUTE(SUBSTITUTE(작성!E17,"~","~~"),"*","~*"),"?","~?"),거래처!$A$4:$I$43,7,FALSE),""))</f>
        <v/>
      </c>
      <c r="R20" s="4">
        <f>IF(작성!$B17="","",IFERROR(VLOOKUP(SUBSTITUTE(SUBSTITUTE(SUBSTITUTE(작성!E17,"~","~~"),"*","~*"),"?","~?"),거래처!$A$4:$I$43,8,FALSE),""))</f>
        <v/>
      </c>
      <c r="S20" s="4">
        <f>IF(작성!$B17="","",IFERROR(VLOOKUP(SUBSTITUTE(SUBSTITUTE(SUBSTITUTE(작성!E17,"~","~~"),"*","~*"),"?","~?"),거래처!$A$4:$I$43,9,FALSE),""))</f>
        <v/>
      </c>
      <c r="T20" s="4">
        <f>IF(작성!$B17="","",TEXT(작성!F17,"0"))</f>
        <v/>
      </c>
      <c r="U20" s="4">
        <f>IF(작성!$B17="","",TEXT(작성!G17,"0"))</f>
        <v/>
      </c>
      <c r="V20" s="4">
        <f>IF(작성!$B17="","",작성!H17)</f>
        <v/>
      </c>
      <c r="W20" s="5">
        <f>IF(OR(작성!$B17="",작성!J17=""),"",TEXT(작성!I17,"00"))</f>
        <v/>
      </c>
      <c r="X20" s="5">
        <f>IF(OR(작성!$B17="",작성!J17=""),"",작성!J17)</f>
        <v/>
      </c>
      <c r="Y20" s="5">
        <f>IF(OR(작성!$B17="",작성!J17=""),"",작성!K17)</f>
        <v/>
      </c>
      <c r="Z20" s="5">
        <f>IF(OR(작성!$B17="",작성!J17=""),"",IF(작성!L17=INT(작성!L17),TEXT(작성!L17,"0"),TEXT(작성!L17,"0.##")))</f>
        <v/>
      </c>
      <c r="AA20" s="5">
        <f>IF(OR(작성!$B17="",작성!J17=""),"",IF(작성!M17=INT(작성!M17),TEXT(작성!M17,"0"),TEXT(작성!M17,"0.##")))</f>
        <v/>
      </c>
      <c r="AB20" s="5">
        <f>IF(OR(작성!$B17="",작성!J17=""),"",TEXT(작성!N17,"0"))</f>
        <v/>
      </c>
      <c r="AC20" s="5">
        <f>IF(OR(작성!$B17="",작성!J17=""),"",TEXT(작성!O17,"0"))</f>
        <v/>
      </c>
      <c r="AD20" s="5">
        <f>IF(OR(작성!$B17="",작성!J17=""),"","")</f>
        <v/>
      </c>
      <c r="AE20" s="5">
        <f>IF(OR(작성!$B17="",작성!Q17=""),"",TEXT(작성!P17,"00"))</f>
        <v/>
      </c>
      <c r="AF20" s="5">
        <f>IF(OR(작성!$B17="",작성!Q17=""),"",작성!Q17)</f>
        <v/>
      </c>
      <c r="AG20" s="5">
        <f>IF(OR(작성!$B17="",작성!Q17=""),"",작성!R17)</f>
        <v/>
      </c>
      <c r="AH20" s="5">
        <f>IF(OR(작성!$B17="",작성!Q17=""),"",IF(작성!S17=INT(작성!S17),TEXT(작성!S17,"0"),TEXT(작성!S17,"0.##")))</f>
        <v/>
      </c>
      <c r="AI20" s="5">
        <f>IF(OR(작성!$B17="",작성!Q17=""),"",IF(작성!T17=INT(작성!T17),TEXT(작성!T17,"0"),TEXT(작성!T17,"0.##")))</f>
        <v/>
      </c>
      <c r="AJ20" s="5">
        <f>IF(OR(작성!$B17="",작성!Q17=""),"",TEXT(작성!U17,"0"))</f>
        <v/>
      </c>
      <c r="AK20" s="5">
        <f>IF(OR(작성!$B17="",작성!Q17=""),"",TEXT(작성!V17,"0"))</f>
        <v/>
      </c>
      <c r="AL20" s="5">
        <f>IF(OR(작성!$B17="",작성!Q17=""),"","")</f>
        <v/>
      </c>
      <c r="AM20" s="5">
        <f>IF(OR(작성!$B17="",작성!X17=""),"",TEXT(작성!W17,"00"))</f>
        <v/>
      </c>
      <c r="AN20" s="5">
        <f>IF(OR(작성!$B17="",작성!X17=""),"",작성!X17)</f>
        <v/>
      </c>
      <c r="AO20" s="5">
        <f>IF(OR(작성!$B17="",작성!X17=""),"",작성!Y17)</f>
        <v/>
      </c>
      <c r="AP20" s="5">
        <f>IF(OR(작성!$B17="",작성!X17=""),"",IF(작성!Z17=INT(작성!Z17),TEXT(작성!Z17,"0"),TEXT(작성!Z17,"0.##")))</f>
        <v/>
      </c>
      <c r="AQ20" s="5">
        <f>IF(OR(작성!$B17="",작성!X17=""),"",IF(작성!AA17=INT(작성!AA17),TEXT(작성!AA17,"0"),TEXT(작성!AA17,"0.##")))</f>
        <v/>
      </c>
      <c r="AR20" s="5">
        <f>IF(OR(작성!$B17="",작성!X17=""),"",TEXT(작성!AB17,"0"))</f>
        <v/>
      </c>
      <c r="AS20" s="5">
        <f>IF(OR(작성!$B17="",작성!X17=""),"",TEXT(작성!AC17,"0"))</f>
        <v/>
      </c>
      <c r="AT20" s="5">
        <f>IF(OR(작성!$B17="",작성!X17=""),"","")</f>
        <v/>
      </c>
      <c r="AU20" s="5">
        <f>IF(OR(작성!$B17="",작성!AE17=""),"",TEXT(작성!AD17,"00"))</f>
        <v/>
      </c>
      <c r="AV20" s="5">
        <f>IF(OR(작성!$B17="",작성!AE17=""),"",작성!AE17)</f>
        <v/>
      </c>
      <c r="AW20" s="5">
        <f>IF(OR(작성!$B17="",작성!AE17=""),"",작성!AF17)</f>
        <v/>
      </c>
      <c r="AX20" s="5">
        <f>IF(OR(작성!$B17="",작성!AE17=""),"",IF(작성!AG17=INT(작성!AG17),TEXT(작성!AG17,"0"),TEXT(작성!AG17,"0.##")))</f>
        <v/>
      </c>
      <c r="AY20" s="5">
        <f>IF(OR(작성!$B17="",작성!AE17=""),"",IF(작성!AH17=INT(작성!AH17),TEXT(작성!AH17,"0"),TEXT(작성!AH17,"0.##")))</f>
        <v/>
      </c>
      <c r="AZ20" s="5">
        <f>IF(OR(작성!$B17="",작성!AE17=""),"",TEXT(작성!AI17,"0"))</f>
        <v/>
      </c>
      <c r="BA20" s="5">
        <f>IF(OR(작성!$B17="",작성!AE17=""),"",TEXT(작성!AJ17,"0"))</f>
        <v/>
      </c>
      <c r="BB20" s="5">
        <f>IF(OR(작성!$B17="",작성!AE17=""),"","")</f>
        <v/>
      </c>
      <c r="BC20" s="5">
        <f>""</f>
        <v/>
      </c>
      <c r="BD20" s="5">
        <f>""</f>
        <v/>
      </c>
      <c r="BE20" s="5">
        <f>""</f>
        <v/>
      </c>
      <c r="BF20" s="5">
        <f>""</f>
        <v/>
      </c>
      <c r="BG20" s="4">
        <f>IF(작성!$B17="","",IF(작성!D17="영수","01","02"))</f>
        <v/>
      </c>
    </row>
    <row r="21">
      <c r="A21" s="4">
        <f>IF(작성!$B18="","",IF(작성!C18="영세율","02","01"))</f>
        <v/>
      </c>
      <c r="B21" s="4">
        <f>IF(작성!$B18="","",IF(AND(ISNUMBER(작성!B18),작성!B18&gt;=20000101,작성!B18&lt;=29991231),TEXT(작성!B18,"0"),IF(AND(ISNUMBER(작성!B18),작성!B18&gt;=36526,작성!B18&lt;=73050),TEXT(작성!B18,"yyyymmdd"),IF(AND(NOT(ISNUMBER(작성!B18)),LEN(작성!B18)=8,ISNUMBER(VALUE(작성!B18))),작성!B18,""))))</f>
        <v/>
      </c>
      <c r="C21" s="4">
        <f>IF(작성!$B18="","",SUBSTITUTE(SUBSTITUTE(내정보!$B$3,"-","")," ",""))</f>
        <v/>
      </c>
      <c r="D21" s="4">
        <f>IF(작성!$B18="","",내정보!$B$4)</f>
        <v/>
      </c>
      <c r="E21" s="4">
        <f>IF(작성!$B18="","",내정보!$B$5)</f>
        <v/>
      </c>
      <c r="F21" s="4">
        <f>IF(작성!$B18="","",내정보!$B$6)</f>
        <v/>
      </c>
      <c r="G21" s="4">
        <f>IF(작성!$B18="","",내정보!$B$7)</f>
        <v/>
      </c>
      <c r="H21" s="4">
        <f>IF(작성!$B18="","",내정보!$B$8)</f>
        <v/>
      </c>
      <c r="I21" s="4">
        <f>IF(작성!$B18="","",내정보!$B$9)</f>
        <v/>
      </c>
      <c r="J21" s="4">
        <f>IF(작성!$B18="","",내정보!$B$10)</f>
        <v/>
      </c>
      <c r="K21" s="4">
        <f>IF(작성!$B18="","",SUBSTITUTE(SUBSTITUTE(IFERROR(VLOOKUP(SUBSTITUTE(SUBSTITUTE(SUBSTITUTE(작성!E18,"~","~~"),"*","~*"),"?","~?"),거래처!$A$4:$I$43,2,FALSE),""),"-","")," ",""))</f>
        <v/>
      </c>
      <c r="L21" s="4">
        <f>IF(작성!$B18="","",IFERROR(VLOOKUP(SUBSTITUTE(SUBSTITUTE(SUBSTITUTE(작성!E18,"~","~~"),"*","~*"),"?","~?"),거래처!$A$4:$I$43,3,FALSE),""))</f>
        <v/>
      </c>
      <c r="M21" s="4">
        <f>IF(작성!$B18="","",IFERROR(VLOOKUP(SUBSTITUTE(SUBSTITUTE(SUBSTITUTE(작성!E18,"~","~~"),"*","~*"),"?","~?"),거래처!$A$4:$I$43,1,FALSE),""))</f>
        <v/>
      </c>
      <c r="N21" s="4">
        <f>IF(작성!$B18="","",IFERROR(VLOOKUP(SUBSTITUTE(SUBSTITUTE(SUBSTITUTE(작성!E18,"~","~~"),"*","~*"),"?","~?"),거래처!$A$4:$I$43,4,FALSE),""))</f>
        <v/>
      </c>
      <c r="O21" s="4">
        <f>IF(작성!$B18="","",IFERROR(VLOOKUP(SUBSTITUTE(SUBSTITUTE(SUBSTITUTE(작성!E18,"~","~~"),"*","~*"),"?","~?"),거래처!$A$4:$I$43,5,FALSE),""))</f>
        <v/>
      </c>
      <c r="P21" s="4">
        <f>IF(작성!$B18="","",IFERROR(VLOOKUP(SUBSTITUTE(SUBSTITUTE(SUBSTITUTE(작성!E18,"~","~~"),"*","~*"),"?","~?"),거래처!$A$4:$I$43,6,FALSE),""))</f>
        <v/>
      </c>
      <c r="Q21" s="4">
        <f>IF(작성!$B18="","",IFERROR(VLOOKUP(SUBSTITUTE(SUBSTITUTE(SUBSTITUTE(작성!E18,"~","~~"),"*","~*"),"?","~?"),거래처!$A$4:$I$43,7,FALSE),""))</f>
        <v/>
      </c>
      <c r="R21" s="4">
        <f>IF(작성!$B18="","",IFERROR(VLOOKUP(SUBSTITUTE(SUBSTITUTE(SUBSTITUTE(작성!E18,"~","~~"),"*","~*"),"?","~?"),거래처!$A$4:$I$43,8,FALSE),""))</f>
        <v/>
      </c>
      <c r="S21" s="4">
        <f>IF(작성!$B18="","",IFERROR(VLOOKUP(SUBSTITUTE(SUBSTITUTE(SUBSTITUTE(작성!E18,"~","~~"),"*","~*"),"?","~?"),거래처!$A$4:$I$43,9,FALSE),""))</f>
        <v/>
      </c>
      <c r="T21" s="4">
        <f>IF(작성!$B18="","",TEXT(작성!F18,"0"))</f>
        <v/>
      </c>
      <c r="U21" s="4">
        <f>IF(작성!$B18="","",TEXT(작성!G18,"0"))</f>
        <v/>
      </c>
      <c r="V21" s="4">
        <f>IF(작성!$B18="","",작성!H18)</f>
        <v/>
      </c>
      <c r="W21" s="5">
        <f>IF(OR(작성!$B18="",작성!J18=""),"",TEXT(작성!I18,"00"))</f>
        <v/>
      </c>
      <c r="X21" s="5">
        <f>IF(OR(작성!$B18="",작성!J18=""),"",작성!J18)</f>
        <v/>
      </c>
      <c r="Y21" s="5">
        <f>IF(OR(작성!$B18="",작성!J18=""),"",작성!K18)</f>
        <v/>
      </c>
      <c r="Z21" s="5">
        <f>IF(OR(작성!$B18="",작성!J18=""),"",IF(작성!L18=INT(작성!L18),TEXT(작성!L18,"0"),TEXT(작성!L18,"0.##")))</f>
        <v/>
      </c>
      <c r="AA21" s="5">
        <f>IF(OR(작성!$B18="",작성!J18=""),"",IF(작성!M18=INT(작성!M18),TEXT(작성!M18,"0"),TEXT(작성!M18,"0.##")))</f>
        <v/>
      </c>
      <c r="AB21" s="5">
        <f>IF(OR(작성!$B18="",작성!J18=""),"",TEXT(작성!N18,"0"))</f>
        <v/>
      </c>
      <c r="AC21" s="5">
        <f>IF(OR(작성!$B18="",작성!J18=""),"",TEXT(작성!O18,"0"))</f>
        <v/>
      </c>
      <c r="AD21" s="5">
        <f>IF(OR(작성!$B18="",작성!J18=""),"","")</f>
        <v/>
      </c>
      <c r="AE21" s="5">
        <f>IF(OR(작성!$B18="",작성!Q18=""),"",TEXT(작성!P18,"00"))</f>
        <v/>
      </c>
      <c r="AF21" s="5">
        <f>IF(OR(작성!$B18="",작성!Q18=""),"",작성!Q18)</f>
        <v/>
      </c>
      <c r="AG21" s="5">
        <f>IF(OR(작성!$B18="",작성!Q18=""),"",작성!R18)</f>
        <v/>
      </c>
      <c r="AH21" s="5">
        <f>IF(OR(작성!$B18="",작성!Q18=""),"",IF(작성!S18=INT(작성!S18),TEXT(작성!S18,"0"),TEXT(작성!S18,"0.##")))</f>
        <v/>
      </c>
      <c r="AI21" s="5">
        <f>IF(OR(작성!$B18="",작성!Q18=""),"",IF(작성!T18=INT(작성!T18),TEXT(작성!T18,"0"),TEXT(작성!T18,"0.##")))</f>
        <v/>
      </c>
      <c r="AJ21" s="5">
        <f>IF(OR(작성!$B18="",작성!Q18=""),"",TEXT(작성!U18,"0"))</f>
        <v/>
      </c>
      <c r="AK21" s="5">
        <f>IF(OR(작성!$B18="",작성!Q18=""),"",TEXT(작성!V18,"0"))</f>
        <v/>
      </c>
      <c r="AL21" s="5">
        <f>IF(OR(작성!$B18="",작성!Q18=""),"","")</f>
        <v/>
      </c>
      <c r="AM21" s="5">
        <f>IF(OR(작성!$B18="",작성!X18=""),"",TEXT(작성!W18,"00"))</f>
        <v/>
      </c>
      <c r="AN21" s="5">
        <f>IF(OR(작성!$B18="",작성!X18=""),"",작성!X18)</f>
        <v/>
      </c>
      <c r="AO21" s="5">
        <f>IF(OR(작성!$B18="",작성!X18=""),"",작성!Y18)</f>
        <v/>
      </c>
      <c r="AP21" s="5">
        <f>IF(OR(작성!$B18="",작성!X18=""),"",IF(작성!Z18=INT(작성!Z18),TEXT(작성!Z18,"0"),TEXT(작성!Z18,"0.##")))</f>
        <v/>
      </c>
      <c r="AQ21" s="5">
        <f>IF(OR(작성!$B18="",작성!X18=""),"",IF(작성!AA18=INT(작성!AA18),TEXT(작성!AA18,"0"),TEXT(작성!AA18,"0.##")))</f>
        <v/>
      </c>
      <c r="AR21" s="5">
        <f>IF(OR(작성!$B18="",작성!X18=""),"",TEXT(작성!AB18,"0"))</f>
        <v/>
      </c>
      <c r="AS21" s="5">
        <f>IF(OR(작성!$B18="",작성!X18=""),"",TEXT(작성!AC18,"0"))</f>
        <v/>
      </c>
      <c r="AT21" s="5">
        <f>IF(OR(작성!$B18="",작성!X18=""),"","")</f>
        <v/>
      </c>
      <c r="AU21" s="5">
        <f>IF(OR(작성!$B18="",작성!AE18=""),"",TEXT(작성!AD18,"00"))</f>
        <v/>
      </c>
      <c r="AV21" s="5">
        <f>IF(OR(작성!$B18="",작성!AE18=""),"",작성!AE18)</f>
        <v/>
      </c>
      <c r="AW21" s="5">
        <f>IF(OR(작성!$B18="",작성!AE18=""),"",작성!AF18)</f>
        <v/>
      </c>
      <c r="AX21" s="5">
        <f>IF(OR(작성!$B18="",작성!AE18=""),"",IF(작성!AG18=INT(작성!AG18),TEXT(작성!AG18,"0"),TEXT(작성!AG18,"0.##")))</f>
        <v/>
      </c>
      <c r="AY21" s="5">
        <f>IF(OR(작성!$B18="",작성!AE18=""),"",IF(작성!AH18=INT(작성!AH18),TEXT(작성!AH18,"0"),TEXT(작성!AH18,"0.##")))</f>
        <v/>
      </c>
      <c r="AZ21" s="5">
        <f>IF(OR(작성!$B18="",작성!AE18=""),"",TEXT(작성!AI18,"0"))</f>
        <v/>
      </c>
      <c r="BA21" s="5">
        <f>IF(OR(작성!$B18="",작성!AE18=""),"",TEXT(작성!AJ18,"0"))</f>
        <v/>
      </c>
      <c r="BB21" s="5">
        <f>IF(OR(작성!$B18="",작성!AE18=""),"","")</f>
        <v/>
      </c>
      <c r="BC21" s="5">
        <f>""</f>
        <v/>
      </c>
      <c r="BD21" s="5">
        <f>""</f>
        <v/>
      </c>
      <c r="BE21" s="5">
        <f>""</f>
        <v/>
      </c>
      <c r="BF21" s="5">
        <f>""</f>
        <v/>
      </c>
      <c r="BG21" s="4">
        <f>IF(작성!$B18="","",IF(작성!D18="영수","01","02"))</f>
        <v/>
      </c>
    </row>
    <row r="22">
      <c r="A22" s="4">
        <f>IF(작성!$B19="","",IF(작성!C19="영세율","02","01"))</f>
        <v/>
      </c>
      <c r="B22" s="4">
        <f>IF(작성!$B19="","",IF(AND(ISNUMBER(작성!B19),작성!B19&gt;=20000101,작성!B19&lt;=29991231),TEXT(작성!B19,"0"),IF(AND(ISNUMBER(작성!B19),작성!B19&gt;=36526,작성!B19&lt;=73050),TEXT(작성!B19,"yyyymmdd"),IF(AND(NOT(ISNUMBER(작성!B19)),LEN(작성!B19)=8,ISNUMBER(VALUE(작성!B19))),작성!B19,""))))</f>
        <v/>
      </c>
      <c r="C22" s="4">
        <f>IF(작성!$B19="","",SUBSTITUTE(SUBSTITUTE(내정보!$B$3,"-","")," ",""))</f>
        <v/>
      </c>
      <c r="D22" s="4">
        <f>IF(작성!$B19="","",내정보!$B$4)</f>
        <v/>
      </c>
      <c r="E22" s="4">
        <f>IF(작성!$B19="","",내정보!$B$5)</f>
        <v/>
      </c>
      <c r="F22" s="4">
        <f>IF(작성!$B19="","",내정보!$B$6)</f>
        <v/>
      </c>
      <c r="G22" s="4">
        <f>IF(작성!$B19="","",내정보!$B$7)</f>
        <v/>
      </c>
      <c r="H22" s="4">
        <f>IF(작성!$B19="","",내정보!$B$8)</f>
        <v/>
      </c>
      <c r="I22" s="4">
        <f>IF(작성!$B19="","",내정보!$B$9)</f>
        <v/>
      </c>
      <c r="J22" s="4">
        <f>IF(작성!$B19="","",내정보!$B$10)</f>
        <v/>
      </c>
      <c r="K22" s="4">
        <f>IF(작성!$B19="","",SUBSTITUTE(SUBSTITUTE(IFERROR(VLOOKUP(SUBSTITUTE(SUBSTITUTE(SUBSTITUTE(작성!E19,"~","~~"),"*","~*"),"?","~?"),거래처!$A$4:$I$43,2,FALSE),""),"-","")," ",""))</f>
        <v/>
      </c>
      <c r="L22" s="4">
        <f>IF(작성!$B19="","",IFERROR(VLOOKUP(SUBSTITUTE(SUBSTITUTE(SUBSTITUTE(작성!E19,"~","~~"),"*","~*"),"?","~?"),거래처!$A$4:$I$43,3,FALSE),""))</f>
        <v/>
      </c>
      <c r="M22" s="4">
        <f>IF(작성!$B19="","",IFERROR(VLOOKUP(SUBSTITUTE(SUBSTITUTE(SUBSTITUTE(작성!E19,"~","~~"),"*","~*"),"?","~?"),거래처!$A$4:$I$43,1,FALSE),""))</f>
        <v/>
      </c>
      <c r="N22" s="4">
        <f>IF(작성!$B19="","",IFERROR(VLOOKUP(SUBSTITUTE(SUBSTITUTE(SUBSTITUTE(작성!E19,"~","~~"),"*","~*"),"?","~?"),거래처!$A$4:$I$43,4,FALSE),""))</f>
        <v/>
      </c>
      <c r="O22" s="4">
        <f>IF(작성!$B19="","",IFERROR(VLOOKUP(SUBSTITUTE(SUBSTITUTE(SUBSTITUTE(작성!E19,"~","~~"),"*","~*"),"?","~?"),거래처!$A$4:$I$43,5,FALSE),""))</f>
        <v/>
      </c>
      <c r="P22" s="4">
        <f>IF(작성!$B19="","",IFERROR(VLOOKUP(SUBSTITUTE(SUBSTITUTE(SUBSTITUTE(작성!E19,"~","~~"),"*","~*"),"?","~?"),거래처!$A$4:$I$43,6,FALSE),""))</f>
        <v/>
      </c>
      <c r="Q22" s="4">
        <f>IF(작성!$B19="","",IFERROR(VLOOKUP(SUBSTITUTE(SUBSTITUTE(SUBSTITUTE(작성!E19,"~","~~"),"*","~*"),"?","~?"),거래처!$A$4:$I$43,7,FALSE),""))</f>
        <v/>
      </c>
      <c r="R22" s="4">
        <f>IF(작성!$B19="","",IFERROR(VLOOKUP(SUBSTITUTE(SUBSTITUTE(SUBSTITUTE(작성!E19,"~","~~"),"*","~*"),"?","~?"),거래처!$A$4:$I$43,8,FALSE),""))</f>
        <v/>
      </c>
      <c r="S22" s="4">
        <f>IF(작성!$B19="","",IFERROR(VLOOKUP(SUBSTITUTE(SUBSTITUTE(SUBSTITUTE(작성!E19,"~","~~"),"*","~*"),"?","~?"),거래처!$A$4:$I$43,9,FALSE),""))</f>
        <v/>
      </c>
      <c r="T22" s="4">
        <f>IF(작성!$B19="","",TEXT(작성!F19,"0"))</f>
        <v/>
      </c>
      <c r="U22" s="4">
        <f>IF(작성!$B19="","",TEXT(작성!G19,"0"))</f>
        <v/>
      </c>
      <c r="V22" s="4">
        <f>IF(작성!$B19="","",작성!H19)</f>
        <v/>
      </c>
      <c r="W22" s="5">
        <f>IF(OR(작성!$B19="",작성!J19=""),"",TEXT(작성!I19,"00"))</f>
        <v/>
      </c>
      <c r="X22" s="5">
        <f>IF(OR(작성!$B19="",작성!J19=""),"",작성!J19)</f>
        <v/>
      </c>
      <c r="Y22" s="5">
        <f>IF(OR(작성!$B19="",작성!J19=""),"",작성!K19)</f>
        <v/>
      </c>
      <c r="Z22" s="5">
        <f>IF(OR(작성!$B19="",작성!J19=""),"",IF(작성!L19=INT(작성!L19),TEXT(작성!L19,"0"),TEXT(작성!L19,"0.##")))</f>
        <v/>
      </c>
      <c r="AA22" s="5">
        <f>IF(OR(작성!$B19="",작성!J19=""),"",IF(작성!M19=INT(작성!M19),TEXT(작성!M19,"0"),TEXT(작성!M19,"0.##")))</f>
        <v/>
      </c>
      <c r="AB22" s="5">
        <f>IF(OR(작성!$B19="",작성!J19=""),"",TEXT(작성!N19,"0"))</f>
        <v/>
      </c>
      <c r="AC22" s="5">
        <f>IF(OR(작성!$B19="",작성!J19=""),"",TEXT(작성!O19,"0"))</f>
        <v/>
      </c>
      <c r="AD22" s="5">
        <f>IF(OR(작성!$B19="",작성!J19=""),"","")</f>
        <v/>
      </c>
      <c r="AE22" s="5">
        <f>IF(OR(작성!$B19="",작성!Q19=""),"",TEXT(작성!P19,"00"))</f>
        <v/>
      </c>
      <c r="AF22" s="5">
        <f>IF(OR(작성!$B19="",작성!Q19=""),"",작성!Q19)</f>
        <v/>
      </c>
      <c r="AG22" s="5">
        <f>IF(OR(작성!$B19="",작성!Q19=""),"",작성!R19)</f>
        <v/>
      </c>
      <c r="AH22" s="5">
        <f>IF(OR(작성!$B19="",작성!Q19=""),"",IF(작성!S19=INT(작성!S19),TEXT(작성!S19,"0"),TEXT(작성!S19,"0.##")))</f>
        <v/>
      </c>
      <c r="AI22" s="5">
        <f>IF(OR(작성!$B19="",작성!Q19=""),"",IF(작성!T19=INT(작성!T19),TEXT(작성!T19,"0"),TEXT(작성!T19,"0.##")))</f>
        <v/>
      </c>
      <c r="AJ22" s="5">
        <f>IF(OR(작성!$B19="",작성!Q19=""),"",TEXT(작성!U19,"0"))</f>
        <v/>
      </c>
      <c r="AK22" s="5">
        <f>IF(OR(작성!$B19="",작성!Q19=""),"",TEXT(작성!V19,"0"))</f>
        <v/>
      </c>
      <c r="AL22" s="5">
        <f>IF(OR(작성!$B19="",작성!Q19=""),"","")</f>
        <v/>
      </c>
      <c r="AM22" s="5">
        <f>IF(OR(작성!$B19="",작성!X19=""),"",TEXT(작성!W19,"00"))</f>
        <v/>
      </c>
      <c r="AN22" s="5">
        <f>IF(OR(작성!$B19="",작성!X19=""),"",작성!X19)</f>
        <v/>
      </c>
      <c r="AO22" s="5">
        <f>IF(OR(작성!$B19="",작성!X19=""),"",작성!Y19)</f>
        <v/>
      </c>
      <c r="AP22" s="5">
        <f>IF(OR(작성!$B19="",작성!X19=""),"",IF(작성!Z19=INT(작성!Z19),TEXT(작성!Z19,"0"),TEXT(작성!Z19,"0.##")))</f>
        <v/>
      </c>
      <c r="AQ22" s="5">
        <f>IF(OR(작성!$B19="",작성!X19=""),"",IF(작성!AA19=INT(작성!AA19),TEXT(작성!AA19,"0"),TEXT(작성!AA19,"0.##")))</f>
        <v/>
      </c>
      <c r="AR22" s="5">
        <f>IF(OR(작성!$B19="",작성!X19=""),"",TEXT(작성!AB19,"0"))</f>
        <v/>
      </c>
      <c r="AS22" s="5">
        <f>IF(OR(작성!$B19="",작성!X19=""),"",TEXT(작성!AC19,"0"))</f>
        <v/>
      </c>
      <c r="AT22" s="5">
        <f>IF(OR(작성!$B19="",작성!X19=""),"","")</f>
        <v/>
      </c>
      <c r="AU22" s="5">
        <f>IF(OR(작성!$B19="",작성!AE19=""),"",TEXT(작성!AD19,"00"))</f>
        <v/>
      </c>
      <c r="AV22" s="5">
        <f>IF(OR(작성!$B19="",작성!AE19=""),"",작성!AE19)</f>
        <v/>
      </c>
      <c r="AW22" s="5">
        <f>IF(OR(작성!$B19="",작성!AE19=""),"",작성!AF19)</f>
        <v/>
      </c>
      <c r="AX22" s="5">
        <f>IF(OR(작성!$B19="",작성!AE19=""),"",IF(작성!AG19=INT(작성!AG19),TEXT(작성!AG19,"0"),TEXT(작성!AG19,"0.##")))</f>
        <v/>
      </c>
      <c r="AY22" s="5">
        <f>IF(OR(작성!$B19="",작성!AE19=""),"",IF(작성!AH19=INT(작성!AH19),TEXT(작성!AH19,"0"),TEXT(작성!AH19,"0.##")))</f>
        <v/>
      </c>
      <c r="AZ22" s="5">
        <f>IF(OR(작성!$B19="",작성!AE19=""),"",TEXT(작성!AI19,"0"))</f>
        <v/>
      </c>
      <c r="BA22" s="5">
        <f>IF(OR(작성!$B19="",작성!AE19=""),"",TEXT(작성!AJ19,"0"))</f>
        <v/>
      </c>
      <c r="BB22" s="5">
        <f>IF(OR(작성!$B19="",작성!AE19=""),"","")</f>
        <v/>
      </c>
      <c r="BC22" s="5">
        <f>""</f>
        <v/>
      </c>
      <c r="BD22" s="5">
        <f>""</f>
        <v/>
      </c>
      <c r="BE22" s="5">
        <f>""</f>
        <v/>
      </c>
      <c r="BF22" s="5">
        <f>""</f>
        <v/>
      </c>
      <c r="BG22" s="4">
        <f>IF(작성!$B19="","",IF(작성!D19="영수","01","02"))</f>
        <v/>
      </c>
    </row>
    <row r="23">
      <c r="A23" s="4">
        <f>IF(작성!$B20="","",IF(작성!C20="영세율","02","01"))</f>
        <v/>
      </c>
      <c r="B23" s="4">
        <f>IF(작성!$B20="","",IF(AND(ISNUMBER(작성!B20),작성!B20&gt;=20000101,작성!B20&lt;=29991231),TEXT(작성!B20,"0"),IF(AND(ISNUMBER(작성!B20),작성!B20&gt;=36526,작성!B20&lt;=73050),TEXT(작성!B20,"yyyymmdd"),IF(AND(NOT(ISNUMBER(작성!B20)),LEN(작성!B20)=8,ISNUMBER(VALUE(작성!B20))),작성!B20,""))))</f>
        <v/>
      </c>
      <c r="C23" s="4">
        <f>IF(작성!$B20="","",SUBSTITUTE(SUBSTITUTE(내정보!$B$3,"-","")," ",""))</f>
        <v/>
      </c>
      <c r="D23" s="4">
        <f>IF(작성!$B20="","",내정보!$B$4)</f>
        <v/>
      </c>
      <c r="E23" s="4">
        <f>IF(작성!$B20="","",내정보!$B$5)</f>
        <v/>
      </c>
      <c r="F23" s="4">
        <f>IF(작성!$B20="","",내정보!$B$6)</f>
        <v/>
      </c>
      <c r="G23" s="4">
        <f>IF(작성!$B20="","",내정보!$B$7)</f>
        <v/>
      </c>
      <c r="H23" s="4">
        <f>IF(작성!$B20="","",내정보!$B$8)</f>
        <v/>
      </c>
      <c r="I23" s="4">
        <f>IF(작성!$B20="","",내정보!$B$9)</f>
        <v/>
      </c>
      <c r="J23" s="4">
        <f>IF(작성!$B20="","",내정보!$B$10)</f>
        <v/>
      </c>
      <c r="K23" s="4">
        <f>IF(작성!$B20="","",SUBSTITUTE(SUBSTITUTE(IFERROR(VLOOKUP(SUBSTITUTE(SUBSTITUTE(SUBSTITUTE(작성!E20,"~","~~"),"*","~*"),"?","~?"),거래처!$A$4:$I$43,2,FALSE),""),"-","")," ",""))</f>
        <v/>
      </c>
      <c r="L23" s="4">
        <f>IF(작성!$B20="","",IFERROR(VLOOKUP(SUBSTITUTE(SUBSTITUTE(SUBSTITUTE(작성!E20,"~","~~"),"*","~*"),"?","~?"),거래처!$A$4:$I$43,3,FALSE),""))</f>
        <v/>
      </c>
      <c r="M23" s="4">
        <f>IF(작성!$B20="","",IFERROR(VLOOKUP(SUBSTITUTE(SUBSTITUTE(SUBSTITUTE(작성!E20,"~","~~"),"*","~*"),"?","~?"),거래처!$A$4:$I$43,1,FALSE),""))</f>
        <v/>
      </c>
      <c r="N23" s="4">
        <f>IF(작성!$B20="","",IFERROR(VLOOKUP(SUBSTITUTE(SUBSTITUTE(SUBSTITUTE(작성!E20,"~","~~"),"*","~*"),"?","~?"),거래처!$A$4:$I$43,4,FALSE),""))</f>
        <v/>
      </c>
      <c r="O23" s="4">
        <f>IF(작성!$B20="","",IFERROR(VLOOKUP(SUBSTITUTE(SUBSTITUTE(SUBSTITUTE(작성!E20,"~","~~"),"*","~*"),"?","~?"),거래처!$A$4:$I$43,5,FALSE),""))</f>
        <v/>
      </c>
      <c r="P23" s="4">
        <f>IF(작성!$B20="","",IFERROR(VLOOKUP(SUBSTITUTE(SUBSTITUTE(SUBSTITUTE(작성!E20,"~","~~"),"*","~*"),"?","~?"),거래처!$A$4:$I$43,6,FALSE),""))</f>
        <v/>
      </c>
      <c r="Q23" s="4">
        <f>IF(작성!$B20="","",IFERROR(VLOOKUP(SUBSTITUTE(SUBSTITUTE(SUBSTITUTE(작성!E20,"~","~~"),"*","~*"),"?","~?"),거래처!$A$4:$I$43,7,FALSE),""))</f>
        <v/>
      </c>
      <c r="R23" s="4">
        <f>IF(작성!$B20="","",IFERROR(VLOOKUP(SUBSTITUTE(SUBSTITUTE(SUBSTITUTE(작성!E20,"~","~~"),"*","~*"),"?","~?"),거래처!$A$4:$I$43,8,FALSE),""))</f>
        <v/>
      </c>
      <c r="S23" s="4">
        <f>IF(작성!$B20="","",IFERROR(VLOOKUP(SUBSTITUTE(SUBSTITUTE(SUBSTITUTE(작성!E20,"~","~~"),"*","~*"),"?","~?"),거래처!$A$4:$I$43,9,FALSE),""))</f>
        <v/>
      </c>
      <c r="T23" s="4">
        <f>IF(작성!$B20="","",TEXT(작성!F20,"0"))</f>
        <v/>
      </c>
      <c r="U23" s="4">
        <f>IF(작성!$B20="","",TEXT(작성!G20,"0"))</f>
        <v/>
      </c>
      <c r="V23" s="4">
        <f>IF(작성!$B20="","",작성!H20)</f>
        <v/>
      </c>
      <c r="W23" s="5">
        <f>IF(OR(작성!$B20="",작성!J20=""),"",TEXT(작성!I20,"00"))</f>
        <v/>
      </c>
      <c r="X23" s="5">
        <f>IF(OR(작성!$B20="",작성!J20=""),"",작성!J20)</f>
        <v/>
      </c>
      <c r="Y23" s="5">
        <f>IF(OR(작성!$B20="",작성!J20=""),"",작성!K20)</f>
        <v/>
      </c>
      <c r="Z23" s="5">
        <f>IF(OR(작성!$B20="",작성!J20=""),"",IF(작성!L20=INT(작성!L20),TEXT(작성!L20,"0"),TEXT(작성!L20,"0.##")))</f>
        <v/>
      </c>
      <c r="AA23" s="5">
        <f>IF(OR(작성!$B20="",작성!J20=""),"",IF(작성!M20=INT(작성!M20),TEXT(작성!M20,"0"),TEXT(작성!M20,"0.##")))</f>
        <v/>
      </c>
      <c r="AB23" s="5">
        <f>IF(OR(작성!$B20="",작성!J20=""),"",TEXT(작성!N20,"0"))</f>
        <v/>
      </c>
      <c r="AC23" s="5">
        <f>IF(OR(작성!$B20="",작성!J20=""),"",TEXT(작성!O20,"0"))</f>
        <v/>
      </c>
      <c r="AD23" s="5">
        <f>IF(OR(작성!$B20="",작성!J20=""),"","")</f>
        <v/>
      </c>
      <c r="AE23" s="5">
        <f>IF(OR(작성!$B20="",작성!Q20=""),"",TEXT(작성!P20,"00"))</f>
        <v/>
      </c>
      <c r="AF23" s="5">
        <f>IF(OR(작성!$B20="",작성!Q20=""),"",작성!Q20)</f>
        <v/>
      </c>
      <c r="AG23" s="5">
        <f>IF(OR(작성!$B20="",작성!Q20=""),"",작성!R20)</f>
        <v/>
      </c>
      <c r="AH23" s="5">
        <f>IF(OR(작성!$B20="",작성!Q20=""),"",IF(작성!S20=INT(작성!S20),TEXT(작성!S20,"0"),TEXT(작성!S20,"0.##")))</f>
        <v/>
      </c>
      <c r="AI23" s="5">
        <f>IF(OR(작성!$B20="",작성!Q20=""),"",IF(작성!T20=INT(작성!T20),TEXT(작성!T20,"0"),TEXT(작성!T20,"0.##")))</f>
        <v/>
      </c>
      <c r="AJ23" s="5">
        <f>IF(OR(작성!$B20="",작성!Q20=""),"",TEXT(작성!U20,"0"))</f>
        <v/>
      </c>
      <c r="AK23" s="5">
        <f>IF(OR(작성!$B20="",작성!Q20=""),"",TEXT(작성!V20,"0"))</f>
        <v/>
      </c>
      <c r="AL23" s="5">
        <f>IF(OR(작성!$B20="",작성!Q20=""),"","")</f>
        <v/>
      </c>
      <c r="AM23" s="5">
        <f>IF(OR(작성!$B20="",작성!X20=""),"",TEXT(작성!W20,"00"))</f>
        <v/>
      </c>
      <c r="AN23" s="5">
        <f>IF(OR(작성!$B20="",작성!X20=""),"",작성!X20)</f>
        <v/>
      </c>
      <c r="AO23" s="5">
        <f>IF(OR(작성!$B20="",작성!X20=""),"",작성!Y20)</f>
        <v/>
      </c>
      <c r="AP23" s="5">
        <f>IF(OR(작성!$B20="",작성!X20=""),"",IF(작성!Z20=INT(작성!Z20),TEXT(작성!Z20,"0"),TEXT(작성!Z20,"0.##")))</f>
        <v/>
      </c>
      <c r="AQ23" s="5">
        <f>IF(OR(작성!$B20="",작성!X20=""),"",IF(작성!AA20=INT(작성!AA20),TEXT(작성!AA20,"0"),TEXT(작성!AA20,"0.##")))</f>
        <v/>
      </c>
      <c r="AR23" s="5">
        <f>IF(OR(작성!$B20="",작성!X20=""),"",TEXT(작성!AB20,"0"))</f>
        <v/>
      </c>
      <c r="AS23" s="5">
        <f>IF(OR(작성!$B20="",작성!X20=""),"",TEXT(작성!AC20,"0"))</f>
        <v/>
      </c>
      <c r="AT23" s="5">
        <f>IF(OR(작성!$B20="",작성!X20=""),"","")</f>
        <v/>
      </c>
      <c r="AU23" s="5">
        <f>IF(OR(작성!$B20="",작성!AE20=""),"",TEXT(작성!AD20,"00"))</f>
        <v/>
      </c>
      <c r="AV23" s="5">
        <f>IF(OR(작성!$B20="",작성!AE20=""),"",작성!AE20)</f>
        <v/>
      </c>
      <c r="AW23" s="5">
        <f>IF(OR(작성!$B20="",작성!AE20=""),"",작성!AF20)</f>
        <v/>
      </c>
      <c r="AX23" s="5">
        <f>IF(OR(작성!$B20="",작성!AE20=""),"",IF(작성!AG20=INT(작성!AG20),TEXT(작성!AG20,"0"),TEXT(작성!AG20,"0.##")))</f>
        <v/>
      </c>
      <c r="AY23" s="5">
        <f>IF(OR(작성!$B20="",작성!AE20=""),"",IF(작성!AH20=INT(작성!AH20),TEXT(작성!AH20,"0"),TEXT(작성!AH20,"0.##")))</f>
        <v/>
      </c>
      <c r="AZ23" s="5">
        <f>IF(OR(작성!$B20="",작성!AE20=""),"",TEXT(작성!AI20,"0"))</f>
        <v/>
      </c>
      <c r="BA23" s="5">
        <f>IF(OR(작성!$B20="",작성!AE20=""),"",TEXT(작성!AJ20,"0"))</f>
        <v/>
      </c>
      <c r="BB23" s="5">
        <f>IF(OR(작성!$B20="",작성!AE20=""),"","")</f>
        <v/>
      </c>
      <c r="BC23" s="5">
        <f>""</f>
        <v/>
      </c>
      <c r="BD23" s="5">
        <f>""</f>
        <v/>
      </c>
      <c r="BE23" s="5">
        <f>""</f>
        <v/>
      </c>
      <c r="BF23" s="5">
        <f>""</f>
        <v/>
      </c>
      <c r="BG23" s="4">
        <f>IF(작성!$B20="","",IF(작성!D20="영수","01","02"))</f>
        <v/>
      </c>
    </row>
    <row r="24">
      <c r="A24" s="4">
        <f>IF(작성!$B21="","",IF(작성!C21="영세율","02","01"))</f>
        <v/>
      </c>
      <c r="B24" s="4">
        <f>IF(작성!$B21="","",IF(AND(ISNUMBER(작성!B21),작성!B21&gt;=20000101,작성!B21&lt;=29991231),TEXT(작성!B21,"0"),IF(AND(ISNUMBER(작성!B21),작성!B21&gt;=36526,작성!B21&lt;=73050),TEXT(작성!B21,"yyyymmdd"),IF(AND(NOT(ISNUMBER(작성!B21)),LEN(작성!B21)=8,ISNUMBER(VALUE(작성!B21))),작성!B21,""))))</f>
        <v/>
      </c>
      <c r="C24" s="4">
        <f>IF(작성!$B21="","",SUBSTITUTE(SUBSTITUTE(내정보!$B$3,"-","")," ",""))</f>
        <v/>
      </c>
      <c r="D24" s="4">
        <f>IF(작성!$B21="","",내정보!$B$4)</f>
        <v/>
      </c>
      <c r="E24" s="4">
        <f>IF(작성!$B21="","",내정보!$B$5)</f>
        <v/>
      </c>
      <c r="F24" s="4">
        <f>IF(작성!$B21="","",내정보!$B$6)</f>
        <v/>
      </c>
      <c r="G24" s="4">
        <f>IF(작성!$B21="","",내정보!$B$7)</f>
        <v/>
      </c>
      <c r="H24" s="4">
        <f>IF(작성!$B21="","",내정보!$B$8)</f>
        <v/>
      </c>
      <c r="I24" s="4">
        <f>IF(작성!$B21="","",내정보!$B$9)</f>
        <v/>
      </c>
      <c r="J24" s="4">
        <f>IF(작성!$B21="","",내정보!$B$10)</f>
        <v/>
      </c>
      <c r="K24" s="4">
        <f>IF(작성!$B21="","",SUBSTITUTE(SUBSTITUTE(IFERROR(VLOOKUP(SUBSTITUTE(SUBSTITUTE(SUBSTITUTE(작성!E21,"~","~~"),"*","~*"),"?","~?"),거래처!$A$4:$I$43,2,FALSE),""),"-","")," ",""))</f>
        <v/>
      </c>
      <c r="L24" s="4">
        <f>IF(작성!$B21="","",IFERROR(VLOOKUP(SUBSTITUTE(SUBSTITUTE(SUBSTITUTE(작성!E21,"~","~~"),"*","~*"),"?","~?"),거래처!$A$4:$I$43,3,FALSE),""))</f>
        <v/>
      </c>
      <c r="M24" s="4">
        <f>IF(작성!$B21="","",IFERROR(VLOOKUP(SUBSTITUTE(SUBSTITUTE(SUBSTITUTE(작성!E21,"~","~~"),"*","~*"),"?","~?"),거래처!$A$4:$I$43,1,FALSE),""))</f>
        <v/>
      </c>
      <c r="N24" s="4">
        <f>IF(작성!$B21="","",IFERROR(VLOOKUP(SUBSTITUTE(SUBSTITUTE(SUBSTITUTE(작성!E21,"~","~~"),"*","~*"),"?","~?"),거래처!$A$4:$I$43,4,FALSE),""))</f>
        <v/>
      </c>
      <c r="O24" s="4">
        <f>IF(작성!$B21="","",IFERROR(VLOOKUP(SUBSTITUTE(SUBSTITUTE(SUBSTITUTE(작성!E21,"~","~~"),"*","~*"),"?","~?"),거래처!$A$4:$I$43,5,FALSE),""))</f>
        <v/>
      </c>
      <c r="P24" s="4">
        <f>IF(작성!$B21="","",IFERROR(VLOOKUP(SUBSTITUTE(SUBSTITUTE(SUBSTITUTE(작성!E21,"~","~~"),"*","~*"),"?","~?"),거래처!$A$4:$I$43,6,FALSE),""))</f>
        <v/>
      </c>
      <c r="Q24" s="4">
        <f>IF(작성!$B21="","",IFERROR(VLOOKUP(SUBSTITUTE(SUBSTITUTE(SUBSTITUTE(작성!E21,"~","~~"),"*","~*"),"?","~?"),거래처!$A$4:$I$43,7,FALSE),""))</f>
        <v/>
      </c>
      <c r="R24" s="4">
        <f>IF(작성!$B21="","",IFERROR(VLOOKUP(SUBSTITUTE(SUBSTITUTE(SUBSTITUTE(작성!E21,"~","~~"),"*","~*"),"?","~?"),거래처!$A$4:$I$43,8,FALSE),""))</f>
        <v/>
      </c>
      <c r="S24" s="4">
        <f>IF(작성!$B21="","",IFERROR(VLOOKUP(SUBSTITUTE(SUBSTITUTE(SUBSTITUTE(작성!E21,"~","~~"),"*","~*"),"?","~?"),거래처!$A$4:$I$43,9,FALSE),""))</f>
        <v/>
      </c>
      <c r="T24" s="4">
        <f>IF(작성!$B21="","",TEXT(작성!F21,"0"))</f>
        <v/>
      </c>
      <c r="U24" s="4">
        <f>IF(작성!$B21="","",TEXT(작성!G21,"0"))</f>
        <v/>
      </c>
      <c r="V24" s="4">
        <f>IF(작성!$B21="","",작성!H21)</f>
        <v/>
      </c>
      <c r="W24" s="5">
        <f>IF(OR(작성!$B21="",작성!J21=""),"",TEXT(작성!I21,"00"))</f>
        <v/>
      </c>
      <c r="X24" s="5">
        <f>IF(OR(작성!$B21="",작성!J21=""),"",작성!J21)</f>
        <v/>
      </c>
      <c r="Y24" s="5">
        <f>IF(OR(작성!$B21="",작성!J21=""),"",작성!K21)</f>
        <v/>
      </c>
      <c r="Z24" s="5">
        <f>IF(OR(작성!$B21="",작성!J21=""),"",IF(작성!L21=INT(작성!L21),TEXT(작성!L21,"0"),TEXT(작성!L21,"0.##")))</f>
        <v/>
      </c>
      <c r="AA24" s="5">
        <f>IF(OR(작성!$B21="",작성!J21=""),"",IF(작성!M21=INT(작성!M21),TEXT(작성!M21,"0"),TEXT(작성!M21,"0.##")))</f>
        <v/>
      </c>
      <c r="AB24" s="5">
        <f>IF(OR(작성!$B21="",작성!J21=""),"",TEXT(작성!N21,"0"))</f>
        <v/>
      </c>
      <c r="AC24" s="5">
        <f>IF(OR(작성!$B21="",작성!J21=""),"",TEXT(작성!O21,"0"))</f>
        <v/>
      </c>
      <c r="AD24" s="5">
        <f>IF(OR(작성!$B21="",작성!J21=""),"","")</f>
        <v/>
      </c>
      <c r="AE24" s="5">
        <f>IF(OR(작성!$B21="",작성!Q21=""),"",TEXT(작성!P21,"00"))</f>
        <v/>
      </c>
      <c r="AF24" s="5">
        <f>IF(OR(작성!$B21="",작성!Q21=""),"",작성!Q21)</f>
        <v/>
      </c>
      <c r="AG24" s="5">
        <f>IF(OR(작성!$B21="",작성!Q21=""),"",작성!R21)</f>
        <v/>
      </c>
      <c r="AH24" s="5">
        <f>IF(OR(작성!$B21="",작성!Q21=""),"",IF(작성!S21=INT(작성!S21),TEXT(작성!S21,"0"),TEXT(작성!S21,"0.##")))</f>
        <v/>
      </c>
      <c r="AI24" s="5">
        <f>IF(OR(작성!$B21="",작성!Q21=""),"",IF(작성!T21=INT(작성!T21),TEXT(작성!T21,"0"),TEXT(작성!T21,"0.##")))</f>
        <v/>
      </c>
      <c r="AJ24" s="5">
        <f>IF(OR(작성!$B21="",작성!Q21=""),"",TEXT(작성!U21,"0"))</f>
        <v/>
      </c>
      <c r="AK24" s="5">
        <f>IF(OR(작성!$B21="",작성!Q21=""),"",TEXT(작성!V21,"0"))</f>
        <v/>
      </c>
      <c r="AL24" s="5">
        <f>IF(OR(작성!$B21="",작성!Q21=""),"","")</f>
        <v/>
      </c>
      <c r="AM24" s="5">
        <f>IF(OR(작성!$B21="",작성!X21=""),"",TEXT(작성!W21,"00"))</f>
        <v/>
      </c>
      <c r="AN24" s="5">
        <f>IF(OR(작성!$B21="",작성!X21=""),"",작성!X21)</f>
        <v/>
      </c>
      <c r="AO24" s="5">
        <f>IF(OR(작성!$B21="",작성!X21=""),"",작성!Y21)</f>
        <v/>
      </c>
      <c r="AP24" s="5">
        <f>IF(OR(작성!$B21="",작성!X21=""),"",IF(작성!Z21=INT(작성!Z21),TEXT(작성!Z21,"0"),TEXT(작성!Z21,"0.##")))</f>
        <v/>
      </c>
      <c r="AQ24" s="5">
        <f>IF(OR(작성!$B21="",작성!X21=""),"",IF(작성!AA21=INT(작성!AA21),TEXT(작성!AA21,"0"),TEXT(작성!AA21,"0.##")))</f>
        <v/>
      </c>
      <c r="AR24" s="5">
        <f>IF(OR(작성!$B21="",작성!X21=""),"",TEXT(작성!AB21,"0"))</f>
        <v/>
      </c>
      <c r="AS24" s="5">
        <f>IF(OR(작성!$B21="",작성!X21=""),"",TEXT(작성!AC21,"0"))</f>
        <v/>
      </c>
      <c r="AT24" s="5">
        <f>IF(OR(작성!$B21="",작성!X21=""),"","")</f>
        <v/>
      </c>
      <c r="AU24" s="5">
        <f>IF(OR(작성!$B21="",작성!AE21=""),"",TEXT(작성!AD21,"00"))</f>
        <v/>
      </c>
      <c r="AV24" s="5">
        <f>IF(OR(작성!$B21="",작성!AE21=""),"",작성!AE21)</f>
        <v/>
      </c>
      <c r="AW24" s="5">
        <f>IF(OR(작성!$B21="",작성!AE21=""),"",작성!AF21)</f>
        <v/>
      </c>
      <c r="AX24" s="5">
        <f>IF(OR(작성!$B21="",작성!AE21=""),"",IF(작성!AG21=INT(작성!AG21),TEXT(작성!AG21,"0"),TEXT(작성!AG21,"0.##")))</f>
        <v/>
      </c>
      <c r="AY24" s="5">
        <f>IF(OR(작성!$B21="",작성!AE21=""),"",IF(작성!AH21=INT(작성!AH21),TEXT(작성!AH21,"0"),TEXT(작성!AH21,"0.##")))</f>
        <v/>
      </c>
      <c r="AZ24" s="5">
        <f>IF(OR(작성!$B21="",작성!AE21=""),"",TEXT(작성!AI21,"0"))</f>
        <v/>
      </c>
      <c r="BA24" s="5">
        <f>IF(OR(작성!$B21="",작성!AE21=""),"",TEXT(작성!AJ21,"0"))</f>
        <v/>
      </c>
      <c r="BB24" s="5">
        <f>IF(OR(작성!$B21="",작성!AE21=""),"","")</f>
        <v/>
      </c>
      <c r="BC24" s="5">
        <f>""</f>
        <v/>
      </c>
      <c r="BD24" s="5">
        <f>""</f>
        <v/>
      </c>
      <c r="BE24" s="5">
        <f>""</f>
        <v/>
      </c>
      <c r="BF24" s="5">
        <f>""</f>
        <v/>
      </c>
      <c r="BG24" s="4">
        <f>IF(작성!$B21="","",IF(작성!D21="영수","01","02"))</f>
        <v/>
      </c>
    </row>
    <row r="25">
      <c r="A25" s="4">
        <f>IF(작성!$B22="","",IF(작성!C22="영세율","02","01"))</f>
        <v/>
      </c>
      <c r="B25" s="4">
        <f>IF(작성!$B22="","",IF(AND(ISNUMBER(작성!B22),작성!B22&gt;=20000101,작성!B22&lt;=29991231),TEXT(작성!B22,"0"),IF(AND(ISNUMBER(작성!B22),작성!B22&gt;=36526,작성!B22&lt;=73050),TEXT(작성!B22,"yyyymmdd"),IF(AND(NOT(ISNUMBER(작성!B22)),LEN(작성!B22)=8,ISNUMBER(VALUE(작성!B22))),작성!B22,""))))</f>
        <v/>
      </c>
      <c r="C25" s="4">
        <f>IF(작성!$B22="","",SUBSTITUTE(SUBSTITUTE(내정보!$B$3,"-","")," ",""))</f>
        <v/>
      </c>
      <c r="D25" s="4">
        <f>IF(작성!$B22="","",내정보!$B$4)</f>
        <v/>
      </c>
      <c r="E25" s="4">
        <f>IF(작성!$B22="","",내정보!$B$5)</f>
        <v/>
      </c>
      <c r="F25" s="4">
        <f>IF(작성!$B22="","",내정보!$B$6)</f>
        <v/>
      </c>
      <c r="G25" s="4">
        <f>IF(작성!$B22="","",내정보!$B$7)</f>
        <v/>
      </c>
      <c r="H25" s="4">
        <f>IF(작성!$B22="","",내정보!$B$8)</f>
        <v/>
      </c>
      <c r="I25" s="4">
        <f>IF(작성!$B22="","",내정보!$B$9)</f>
        <v/>
      </c>
      <c r="J25" s="4">
        <f>IF(작성!$B22="","",내정보!$B$10)</f>
        <v/>
      </c>
      <c r="K25" s="4">
        <f>IF(작성!$B22="","",SUBSTITUTE(SUBSTITUTE(IFERROR(VLOOKUP(SUBSTITUTE(SUBSTITUTE(SUBSTITUTE(작성!E22,"~","~~"),"*","~*"),"?","~?"),거래처!$A$4:$I$43,2,FALSE),""),"-","")," ",""))</f>
        <v/>
      </c>
      <c r="L25" s="4">
        <f>IF(작성!$B22="","",IFERROR(VLOOKUP(SUBSTITUTE(SUBSTITUTE(SUBSTITUTE(작성!E22,"~","~~"),"*","~*"),"?","~?"),거래처!$A$4:$I$43,3,FALSE),""))</f>
        <v/>
      </c>
      <c r="M25" s="4">
        <f>IF(작성!$B22="","",IFERROR(VLOOKUP(SUBSTITUTE(SUBSTITUTE(SUBSTITUTE(작성!E22,"~","~~"),"*","~*"),"?","~?"),거래처!$A$4:$I$43,1,FALSE),""))</f>
        <v/>
      </c>
      <c r="N25" s="4">
        <f>IF(작성!$B22="","",IFERROR(VLOOKUP(SUBSTITUTE(SUBSTITUTE(SUBSTITUTE(작성!E22,"~","~~"),"*","~*"),"?","~?"),거래처!$A$4:$I$43,4,FALSE),""))</f>
        <v/>
      </c>
      <c r="O25" s="4">
        <f>IF(작성!$B22="","",IFERROR(VLOOKUP(SUBSTITUTE(SUBSTITUTE(SUBSTITUTE(작성!E22,"~","~~"),"*","~*"),"?","~?"),거래처!$A$4:$I$43,5,FALSE),""))</f>
        <v/>
      </c>
      <c r="P25" s="4">
        <f>IF(작성!$B22="","",IFERROR(VLOOKUP(SUBSTITUTE(SUBSTITUTE(SUBSTITUTE(작성!E22,"~","~~"),"*","~*"),"?","~?"),거래처!$A$4:$I$43,6,FALSE),""))</f>
        <v/>
      </c>
      <c r="Q25" s="4">
        <f>IF(작성!$B22="","",IFERROR(VLOOKUP(SUBSTITUTE(SUBSTITUTE(SUBSTITUTE(작성!E22,"~","~~"),"*","~*"),"?","~?"),거래처!$A$4:$I$43,7,FALSE),""))</f>
        <v/>
      </c>
      <c r="R25" s="4">
        <f>IF(작성!$B22="","",IFERROR(VLOOKUP(SUBSTITUTE(SUBSTITUTE(SUBSTITUTE(작성!E22,"~","~~"),"*","~*"),"?","~?"),거래처!$A$4:$I$43,8,FALSE),""))</f>
        <v/>
      </c>
      <c r="S25" s="4">
        <f>IF(작성!$B22="","",IFERROR(VLOOKUP(SUBSTITUTE(SUBSTITUTE(SUBSTITUTE(작성!E22,"~","~~"),"*","~*"),"?","~?"),거래처!$A$4:$I$43,9,FALSE),""))</f>
        <v/>
      </c>
      <c r="T25" s="4">
        <f>IF(작성!$B22="","",TEXT(작성!F22,"0"))</f>
        <v/>
      </c>
      <c r="U25" s="4">
        <f>IF(작성!$B22="","",TEXT(작성!G22,"0"))</f>
        <v/>
      </c>
      <c r="V25" s="4">
        <f>IF(작성!$B22="","",작성!H22)</f>
        <v/>
      </c>
      <c r="W25" s="5">
        <f>IF(OR(작성!$B22="",작성!J22=""),"",TEXT(작성!I22,"00"))</f>
        <v/>
      </c>
      <c r="X25" s="5">
        <f>IF(OR(작성!$B22="",작성!J22=""),"",작성!J22)</f>
        <v/>
      </c>
      <c r="Y25" s="5">
        <f>IF(OR(작성!$B22="",작성!J22=""),"",작성!K22)</f>
        <v/>
      </c>
      <c r="Z25" s="5">
        <f>IF(OR(작성!$B22="",작성!J22=""),"",IF(작성!L22=INT(작성!L22),TEXT(작성!L22,"0"),TEXT(작성!L22,"0.##")))</f>
        <v/>
      </c>
      <c r="AA25" s="5">
        <f>IF(OR(작성!$B22="",작성!J22=""),"",IF(작성!M22=INT(작성!M22),TEXT(작성!M22,"0"),TEXT(작성!M22,"0.##")))</f>
        <v/>
      </c>
      <c r="AB25" s="5">
        <f>IF(OR(작성!$B22="",작성!J22=""),"",TEXT(작성!N22,"0"))</f>
        <v/>
      </c>
      <c r="AC25" s="5">
        <f>IF(OR(작성!$B22="",작성!J22=""),"",TEXT(작성!O22,"0"))</f>
        <v/>
      </c>
      <c r="AD25" s="5">
        <f>IF(OR(작성!$B22="",작성!J22=""),"","")</f>
        <v/>
      </c>
      <c r="AE25" s="5">
        <f>IF(OR(작성!$B22="",작성!Q22=""),"",TEXT(작성!P22,"00"))</f>
        <v/>
      </c>
      <c r="AF25" s="5">
        <f>IF(OR(작성!$B22="",작성!Q22=""),"",작성!Q22)</f>
        <v/>
      </c>
      <c r="AG25" s="5">
        <f>IF(OR(작성!$B22="",작성!Q22=""),"",작성!R22)</f>
        <v/>
      </c>
      <c r="AH25" s="5">
        <f>IF(OR(작성!$B22="",작성!Q22=""),"",IF(작성!S22=INT(작성!S22),TEXT(작성!S22,"0"),TEXT(작성!S22,"0.##")))</f>
        <v/>
      </c>
      <c r="AI25" s="5">
        <f>IF(OR(작성!$B22="",작성!Q22=""),"",IF(작성!T22=INT(작성!T22),TEXT(작성!T22,"0"),TEXT(작성!T22,"0.##")))</f>
        <v/>
      </c>
      <c r="AJ25" s="5">
        <f>IF(OR(작성!$B22="",작성!Q22=""),"",TEXT(작성!U22,"0"))</f>
        <v/>
      </c>
      <c r="AK25" s="5">
        <f>IF(OR(작성!$B22="",작성!Q22=""),"",TEXT(작성!V22,"0"))</f>
        <v/>
      </c>
      <c r="AL25" s="5">
        <f>IF(OR(작성!$B22="",작성!Q22=""),"","")</f>
        <v/>
      </c>
      <c r="AM25" s="5">
        <f>IF(OR(작성!$B22="",작성!X22=""),"",TEXT(작성!W22,"00"))</f>
        <v/>
      </c>
      <c r="AN25" s="5">
        <f>IF(OR(작성!$B22="",작성!X22=""),"",작성!X22)</f>
        <v/>
      </c>
      <c r="AO25" s="5">
        <f>IF(OR(작성!$B22="",작성!X22=""),"",작성!Y22)</f>
        <v/>
      </c>
      <c r="AP25" s="5">
        <f>IF(OR(작성!$B22="",작성!X22=""),"",IF(작성!Z22=INT(작성!Z22),TEXT(작성!Z22,"0"),TEXT(작성!Z22,"0.##")))</f>
        <v/>
      </c>
      <c r="AQ25" s="5">
        <f>IF(OR(작성!$B22="",작성!X22=""),"",IF(작성!AA22=INT(작성!AA22),TEXT(작성!AA22,"0"),TEXT(작성!AA22,"0.##")))</f>
        <v/>
      </c>
      <c r="AR25" s="5">
        <f>IF(OR(작성!$B22="",작성!X22=""),"",TEXT(작성!AB22,"0"))</f>
        <v/>
      </c>
      <c r="AS25" s="5">
        <f>IF(OR(작성!$B22="",작성!X22=""),"",TEXT(작성!AC22,"0"))</f>
        <v/>
      </c>
      <c r="AT25" s="5">
        <f>IF(OR(작성!$B22="",작성!X22=""),"","")</f>
        <v/>
      </c>
      <c r="AU25" s="5">
        <f>IF(OR(작성!$B22="",작성!AE22=""),"",TEXT(작성!AD22,"00"))</f>
        <v/>
      </c>
      <c r="AV25" s="5">
        <f>IF(OR(작성!$B22="",작성!AE22=""),"",작성!AE22)</f>
        <v/>
      </c>
      <c r="AW25" s="5">
        <f>IF(OR(작성!$B22="",작성!AE22=""),"",작성!AF22)</f>
        <v/>
      </c>
      <c r="AX25" s="5">
        <f>IF(OR(작성!$B22="",작성!AE22=""),"",IF(작성!AG22=INT(작성!AG22),TEXT(작성!AG22,"0"),TEXT(작성!AG22,"0.##")))</f>
        <v/>
      </c>
      <c r="AY25" s="5">
        <f>IF(OR(작성!$B22="",작성!AE22=""),"",IF(작성!AH22=INT(작성!AH22),TEXT(작성!AH22,"0"),TEXT(작성!AH22,"0.##")))</f>
        <v/>
      </c>
      <c r="AZ25" s="5">
        <f>IF(OR(작성!$B22="",작성!AE22=""),"",TEXT(작성!AI22,"0"))</f>
        <v/>
      </c>
      <c r="BA25" s="5">
        <f>IF(OR(작성!$B22="",작성!AE22=""),"",TEXT(작성!AJ22,"0"))</f>
        <v/>
      </c>
      <c r="BB25" s="5">
        <f>IF(OR(작성!$B22="",작성!AE22=""),"","")</f>
        <v/>
      </c>
      <c r="BC25" s="5">
        <f>""</f>
        <v/>
      </c>
      <c r="BD25" s="5">
        <f>""</f>
        <v/>
      </c>
      <c r="BE25" s="5">
        <f>""</f>
        <v/>
      </c>
      <c r="BF25" s="5">
        <f>""</f>
        <v/>
      </c>
      <c r="BG25" s="4">
        <f>IF(작성!$B22="","",IF(작성!D22="영수","01","02"))</f>
        <v/>
      </c>
    </row>
    <row r="26">
      <c r="A26" s="4">
        <f>IF(작성!$B23="","",IF(작성!C23="영세율","02","01"))</f>
        <v/>
      </c>
      <c r="B26" s="4">
        <f>IF(작성!$B23="","",IF(AND(ISNUMBER(작성!B23),작성!B23&gt;=20000101,작성!B23&lt;=29991231),TEXT(작성!B23,"0"),IF(AND(ISNUMBER(작성!B23),작성!B23&gt;=36526,작성!B23&lt;=73050),TEXT(작성!B23,"yyyymmdd"),IF(AND(NOT(ISNUMBER(작성!B23)),LEN(작성!B23)=8,ISNUMBER(VALUE(작성!B23))),작성!B23,""))))</f>
        <v/>
      </c>
      <c r="C26" s="4">
        <f>IF(작성!$B23="","",SUBSTITUTE(SUBSTITUTE(내정보!$B$3,"-","")," ",""))</f>
        <v/>
      </c>
      <c r="D26" s="4">
        <f>IF(작성!$B23="","",내정보!$B$4)</f>
        <v/>
      </c>
      <c r="E26" s="4">
        <f>IF(작성!$B23="","",내정보!$B$5)</f>
        <v/>
      </c>
      <c r="F26" s="4">
        <f>IF(작성!$B23="","",내정보!$B$6)</f>
        <v/>
      </c>
      <c r="G26" s="4">
        <f>IF(작성!$B23="","",내정보!$B$7)</f>
        <v/>
      </c>
      <c r="H26" s="4">
        <f>IF(작성!$B23="","",내정보!$B$8)</f>
        <v/>
      </c>
      <c r="I26" s="4">
        <f>IF(작성!$B23="","",내정보!$B$9)</f>
        <v/>
      </c>
      <c r="J26" s="4">
        <f>IF(작성!$B23="","",내정보!$B$10)</f>
        <v/>
      </c>
      <c r="K26" s="4">
        <f>IF(작성!$B23="","",SUBSTITUTE(SUBSTITUTE(IFERROR(VLOOKUP(SUBSTITUTE(SUBSTITUTE(SUBSTITUTE(작성!E23,"~","~~"),"*","~*"),"?","~?"),거래처!$A$4:$I$43,2,FALSE),""),"-","")," ",""))</f>
        <v/>
      </c>
      <c r="L26" s="4">
        <f>IF(작성!$B23="","",IFERROR(VLOOKUP(SUBSTITUTE(SUBSTITUTE(SUBSTITUTE(작성!E23,"~","~~"),"*","~*"),"?","~?"),거래처!$A$4:$I$43,3,FALSE),""))</f>
        <v/>
      </c>
      <c r="M26" s="4">
        <f>IF(작성!$B23="","",IFERROR(VLOOKUP(SUBSTITUTE(SUBSTITUTE(SUBSTITUTE(작성!E23,"~","~~"),"*","~*"),"?","~?"),거래처!$A$4:$I$43,1,FALSE),""))</f>
        <v/>
      </c>
      <c r="N26" s="4">
        <f>IF(작성!$B23="","",IFERROR(VLOOKUP(SUBSTITUTE(SUBSTITUTE(SUBSTITUTE(작성!E23,"~","~~"),"*","~*"),"?","~?"),거래처!$A$4:$I$43,4,FALSE),""))</f>
        <v/>
      </c>
      <c r="O26" s="4">
        <f>IF(작성!$B23="","",IFERROR(VLOOKUP(SUBSTITUTE(SUBSTITUTE(SUBSTITUTE(작성!E23,"~","~~"),"*","~*"),"?","~?"),거래처!$A$4:$I$43,5,FALSE),""))</f>
        <v/>
      </c>
      <c r="P26" s="4">
        <f>IF(작성!$B23="","",IFERROR(VLOOKUP(SUBSTITUTE(SUBSTITUTE(SUBSTITUTE(작성!E23,"~","~~"),"*","~*"),"?","~?"),거래처!$A$4:$I$43,6,FALSE),""))</f>
        <v/>
      </c>
      <c r="Q26" s="4">
        <f>IF(작성!$B23="","",IFERROR(VLOOKUP(SUBSTITUTE(SUBSTITUTE(SUBSTITUTE(작성!E23,"~","~~"),"*","~*"),"?","~?"),거래처!$A$4:$I$43,7,FALSE),""))</f>
        <v/>
      </c>
      <c r="R26" s="4">
        <f>IF(작성!$B23="","",IFERROR(VLOOKUP(SUBSTITUTE(SUBSTITUTE(SUBSTITUTE(작성!E23,"~","~~"),"*","~*"),"?","~?"),거래처!$A$4:$I$43,8,FALSE),""))</f>
        <v/>
      </c>
      <c r="S26" s="4">
        <f>IF(작성!$B23="","",IFERROR(VLOOKUP(SUBSTITUTE(SUBSTITUTE(SUBSTITUTE(작성!E23,"~","~~"),"*","~*"),"?","~?"),거래처!$A$4:$I$43,9,FALSE),""))</f>
        <v/>
      </c>
      <c r="T26" s="4">
        <f>IF(작성!$B23="","",TEXT(작성!F23,"0"))</f>
        <v/>
      </c>
      <c r="U26" s="4">
        <f>IF(작성!$B23="","",TEXT(작성!G23,"0"))</f>
        <v/>
      </c>
      <c r="V26" s="4">
        <f>IF(작성!$B23="","",작성!H23)</f>
        <v/>
      </c>
      <c r="W26" s="5">
        <f>IF(OR(작성!$B23="",작성!J23=""),"",TEXT(작성!I23,"00"))</f>
        <v/>
      </c>
      <c r="X26" s="5">
        <f>IF(OR(작성!$B23="",작성!J23=""),"",작성!J23)</f>
        <v/>
      </c>
      <c r="Y26" s="5">
        <f>IF(OR(작성!$B23="",작성!J23=""),"",작성!K23)</f>
        <v/>
      </c>
      <c r="Z26" s="5">
        <f>IF(OR(작성!$B23="",작성!J23=""),"",IF(작성!L23=INT(작성!L23),TEXT(작성!L23,"0"),TEXT(작성!L23,"0.##")))</f>
        <v/>
      </c>
      <c r="AA26" s="5">
        <f>IF(OR(작성!$B23="",작성!J23=""),"",IF(작성!M23=INT(작성!M23),TEXT(작성!M23,"0"),TEXT(작성!M23,"0.##")))</f>
        <v/>
      </c>
      <c r="AB26" s="5">
        <f>IF(OR(작성!$B23="",작성!J23=""),"",TEXT(작성!N23,"0"))</f>
        <v/>
      </c>
      <c r="AC26" s="5">
        <f>IF(OR(작성!$B23="",작성!J23=""),"",TEXT(작성!O23,"0"))</f>
        <v/>
      </c>
      <c r="AD26" s="5">
        <f>IF(OR(작성!$B23="",작성!J23=""),"","")</f>
        <v/>
      </c>
      <c r="AE26" s="5">
        <f>IF(OR(작성!$B23="",작성!Q23=""),"",TEXT(작성!P23,"00"))</f>
        <v/>
      </c>
      <c r="AF26" s="5">
        <f>IF(OR(작성!$B23="",작성!Q23=""),"",작성!Q23)</f>
        <v/>
      </c>
      <c r="AG26" s="5">
        <f>IF(OR(작성!$B23="",작성!Q23=""),"",작성!R23)</f>
        <v/>
      </c>
      <c r="AH26" s="5">
        <f>IF(OR(작성!$B23="",작성!Q23=""),"",IF(작성!S23=INT(작성!S23),TEXT(작성!S23,"0"),TEXT(작성!S23,"0.##")))</f>
        <v/>
      </c>
      <c r="AI26" s="5">
        <f>IF(OR(작성!$B23="",작성!Q23=""),"",IF(작성!T23=INT(작성!T23),TEXT(작성!T23,"0"),TEXT(작성!T23,"0.##")))</f>
        <v/>
      </c>
      <c r="AJ26" s="5">
        <f>IF(OR(작성!$B23="",작성!Q23=""),"",TEXT(작성!U23,"0"))</f>
        <v/>
      </c>
      <c r="AK26" s="5">
        <f>IF(OR(작성!$B23="",작성!Q23=""),"",TEXT(작성!V23,"0"))</f>
        <v/>
      </c>
      <c r="AL26" s="5">
        <f>IF(OR(작성!$B23="",작성!Q23=""),"","")</f>
        <v/>
      </c>
      <c r="AM26" s="5">
        <f>IF(OR(작성!$B23="",작성!X23=""),"",TEXT(작성!W23,"00"))</f>
        <v/>
      </c>
      <c r="AN26" s="5">
        <f>IF(OR(작성!$B23="",작성!X23=""),"",작성!X23)</f>
        <v/>
      </c>
      <c r="AO26" s="5">
        <f>IF(OR(작성!$B23="",작성!X23=""),"",작성!Y23)</f>
        <v/>
      </c>
      <c r="AP26" s="5">
        <f>IF(OR(작성!$B23="",작성!X23=""),"",IF(작성!Z23=INT(작성!Z23),TEXT(작성!Z23,"0"),TEXT(작성!Z23,"0.##")))</f>
        <v/>
      </c>
      <c r="AQ26" s="5">
        <f>IF(OR(작성!$B23="",작성!X23=""),"",IF(작성!AA23=INT(작성!AA23),TEXT(작성!AA23,"0"),TEXT(작성!AA23,"0.##")))</f>
        <v/>
      </c>
      <c r="AR26" s="5">
        <f>IF(OR(작성!$B23="",작성!X23=""),"",TEXT(작성!AB23,"0"))</f>
        <v/>
      </c>
      <c r="AS26" s="5">
        <f>IF(OR(작성!$B23="",작성!X23=""),"",TEXT(작성!AC23,"0"))</f>
        <v/>
      </c>
      <c r="AT26" s="5">
        <f>IF(OR(작성!$B23="",작성!X23=""),"","")</f>
        <v/>
      </c>
      <c r="AU26" s="5">
        <f>IF(OR(작성!$B23="",작성!AE23=""),"",TEXT(작성!AD23,"00"))</f>
        <v/>
      </c>
      <c r="AV26" s="5">
        <f>IF(OR(작성!$B23="",작성!AE23=""),"",작성!AE23)</f>
        <v/>
      </c>
      <c r="AW26" s="5">
        <f>IF(OR(작성!$B23="",작성!AE23=""),"",작성!AF23)</f>
        <v/>
      </c>
      <c r="AX26" s="5">
        <f>IF(OR(작성!$B23="",작성!AE23=""),"",IF(작성!AG23=INT(작성!AG23),TEXT(작성!AG23,"0"),TEXT(작성!AG23,"0.##")))</f>
        <v/>
      </c>
      <c r="AY26" s="5">
        <f>IF(OR(작성!$B23="",작성!AE23=""),"",IF(작성!AH23=INT(작성!AH23),TEXT(작성!AH23,"0"),TEXT(작성!AH23,"0.##")))</f>
        <v/>
      </c>
      <c r="AZ26" s="5">
        <f>IF(OR(작성!$B23="",작성!AE23=""),"",TEXT(작성!AI23,"0"))</f>
        <v/>
      </c>
      <c r="BA26" s="5">
        <f>IF(OR(작성!$B23="",작성!AE23=""),"",TEXT(작성!AJ23,"0"))</f>
        <v/>
      </c>
      <c r="BB26" s="5">
        <f>IF(OR(작성!$B23="",작성!AE23=""),"","")</f>
        <v/>
      </c>
      <c r="BC26" s="5">
        <f>""</f>
        <v/>
      </c>
      <c r="BD26" s="5">
        <f>""</f>
        <v/>
      </c>
      <c r="BE26" s="5">
        <f>""</f>
        <v/>
      </c>
      <c r="BF26" s="5">
        <f>""</f>
        <v/>
      </c>
      <c r="BG26" s="4">
        <f>IF(작성!$B23="","",IF(작성!D23="영수","01","02"))</f>
        <v/>
      </c>
    </row>
    <row r="27">
      <c r="A27" s="4">
        <f>IF(작성!$B24="","",IF(작성!C24="영세율","02","01"))</f>
        <v/>
      </c>
      <c r="B27" s="4">
        <f>IF(작성!$B24="","",IF(AND(ISNUMBER(작성!B24),작성!B24&gt;=20000101,작성!B24&lt;=29991231),TEXT(작성!B24,"0"),IF(AND(ISNUMBER(작성!B24),작성!B24&gt;=36526,작성!B24&lt;=73050),TEXT(작성!B24,"yyyymmdd"),IF(AND(NOT(ISNUMBER(작성!B24)),LEN(작성!B24)=8,ISNUMBER(VALUE(작성!B24))),작성!B24,""))))</f>
        <v/>
      </c>
      <c r="C27" s="4">
        <f>IF(작성!$B24="","",SUBSTITUTE(SUBSTITUTE(내정보!$B$3,"-","")," ",""))</f>
        <v/>
      </c>
      <c r="D27" s="4">
        <f>IF(작성!$B24="","",내정보!$B$4)</f>
        <v/>
      </c>
      <c r="E27" s="4">
        <f>IF(작성!$B24="","",내정보!$B$5)</f>
        <v/>
      </c>
      <c r="F27" s="4">
        <f>IF(작성!$B24="","",내정보!$B$6)</f>
        <v/>
      </c>
      <c r="G27" s="4">
        <f>IF(작성!$B24="","",내정보!$B$7)</f>
        <v/>
      </c>
      <c r="H27" s="4">
        <f>IF(작성!$B24="","",내정보!$B$8)</f>
        <v/>
      </c>
      <c r="I27" s="4">
        <f>IF(작성!$B24="","",내정보!$B$9)</f>
        <v/>
      </c>
      <c r="J27" s="4">
        <f>IF(작성!$B24="","",내정보!$B$10)</f>
        <v/>
      </c>
      <c r="K27" s="4">
        <f>IF(작성!$B24="","",SUBSTITUTE(SUBSTITUTE(IFERROR(VLOOKUP(SUBSTITUTE(SUBSTITUTE(SUBSTITUTE(작성!E24,"~","~~"),"*","~*"),"?","~?"),거래처!$A$4:$I$43,2,FALSE),""),"-","")," ",""))</f>
        <v/>
      </c>
      <c r="L27" s="4">
        <f>IF(작성!$B24="","",IFERROR(VLOOKUP(SUBSTITUTE(SUBSTITUTE(SUBSTITUTE(작성!E24,"~","~~"),"*","~*"),"?","~?"),거래처!$A$4:$I$43,3,FALSE),""))</f>
        <v/>
      </c>
      <c r="M27" s="4">
        <f>IF(작성!$B24="","",IFERROR(VLOOKUP(SUBSTITUTE(SUBSTITUTE(SUBSTITUTE(작성!E24,"~","~~"),"*","~*"),"?","~?"),거래처!$A$4:$I$43,1,FALSE),""))</f>
        <v/>
      </c>
      <c r="N27" s="4">
        <f>IF(작성!$B24="","",IFERROR(VLOOKUP(SUBSTITUTE(SUBSTITUTE(SUBSTITUTE(작성!E24,"~","~~"),"*","~*"),"?","~?"),거래처!$A$4:$I$43,4,FALSE),""))</f>
        <v/>
      </c>
      <c r="O27" s="4">
        <f>IF(작성!$B24="","",IFERROR(VLOOKUP(SUBSTITUTE(SUBSTITUTE(SUBSTITUTE(작성!E24,"~","~~"),"*","~*"),"?","~?"),거래처!$A$4:$I$43,5,FALSE),""))</f>
        <v/>
      </c>
      <c r="P27" s="4">
        <f>IF(작성!$B24="","",IFERROR(VLOOKUP(SUBSTITUTE(SUBSTITUTE(SUBSTITUTE(작성!E24,"~","~~"),"*","~*"),"?","~?"),거래처!$A$4:$I$43,6,FALSE),""))</f>
        <v/>
      </c>
      <c r="Q27" s="4">
        <f>IF(작성!$B24="","",IFERROR(VLOOKUP(SUBSTITUTE(SUBSTITUTE(SUBSTITUTE(작성!E24,"~","~~"),"*","~*"),"?","~?"),거래처!$A$4:$I$43,7,FALSE),""))</f>
        <v/>
      </c>
      <c r="R27" s="4">
        <f>IF(작성!$B24="","",IFERROR(VLOOKUP(SUBSTITUTE(SUBSTITUTE(SUBSTITUTE(작성!E24,"~","~~"),"*","~*"),"?","~?"),거래처!$A$4:$I$43,8,FALSE),""))</f>
        <v/>
      </c>
      <c r="S27" s="4">
        <f>IF(작성!$B24="","",IFERROR(VLOOKUP(SUBSTITUTE(SUBSTITUTE(SUBSTITUTE(작성!E24,"~","~~"),"*","~*"),"?","~?"),거래처!$A$4:$I$43,9,FALSE),""))</f>
        <v/>
      </c>
      <c r="T27" s="4">
        <f>IF(작성!$B24="","",TEXT(작성!F24,"0"))</f>
        <v/>
      </c>
      <c r="U27" s="4">
        <f>IF(작성!$B24="","",TEXT(작성!G24,"0"))</f>
        <v/>
      </c>
      <c r="V27" s="4">
        <f>IF(작성!$B24="","",작성!H24)</f>
        <v/>
      </c>
      <c r="W27" s="5">
        <f>IF(OR(작성!$B24="",작성!J24=""),"",TEXT(작성!I24,"00"))</f>
        <v/>
      </c>
      <c r="X27" s="5">
        <f>IF(OR(작성!$B24="",작성!J24=""),"",작성!J24)</f>
        <v/>
      </c>
      <c r="Y27" s="5">
        <f>IF(OR(작성!$B24="",작성!J24=""),"",작성!K24)</f>
        <v/>
      </c>
      <c r="Z27" s="5">
        <f>IF(OR(작성!$B24="",작성!J24=""),"",IF(작성!L24=INT(작성!L24),TEXT(작성!L24,"0"),TEXT(작성!L24,"0.##")))</f>
        <v/>
      </c>
      <c r="AA27" s="5">
        <f>IF(OR(작성!$B24="",작성!J24=""),"",IF(작성!M24=INT(작성!M24),TEXT(작성!M24,"0"),TEXT(작성!M24,"0.##")))</f>
        <v/>
      </c>
      <c r="AB27" s="5">
        <f>IF(OR(작성!$B24="",작성!J24=""),"",TEXT(작성!N24,"0"))</f>
        <v/>
      </c>
      <c r="AC27" s="5">
        <f>IF(OR(작성!$B24="",작성!J24=""),"",TEXT(작성!O24,"0"))</f>
        <v/>
      </c>
      <c r="AD27" s="5">
        <f>IF(OR(작성!$B24="",작성!J24=""),"","")</f>
        <v/>
      </c>
      <c r="AE27" s="5">
        <f>IF(OR(작성!$B24="",작성!Q24=""),"",TEXT(작성!P24,"00"))</f>
        <v/>
      </c>
      <c r="AF27" s="5">
        <f>IF(OR(작성!$B24="",작성!Q24=""),"",작성!Q24)</f>
        <v/>
      </c>
      <c r="AG27" s="5">
        <f>IF(OR(작성!$B24="",작성!Q24=""),"",작성!R24)</f>
        <v/>
      </c>
      <c r="AH27" s="5">
        <f>IF(OR(작성!$B24="",작성!Q24=""),"",IF(작성!S24=INT(작성!S24),TEXT(작성!S24,"0"),TEXT(작성!S24,"0.##")))</f>
        <v/>
      </c>
      <c r="AI27" s="5">
        <f>IF(OR(작성!$B24="",작성!Q24=""),"",IF(작성!T24=INT(작성!T24),TEXT(작성!T24,"0"),TEXT(작성!T24,"0.##")))</f>
        <v/>
      </c>
      <c r="AJ27" s="5">
        <f>IF(OR(작성!$B24="",작성!Q24=""),"",TEXT(작성!U24,"0"))</f>
        <v/>
      </c>
      <c r="AK27" s="5">
        <f>IF(OR(작성!$B24="",작성!Q24=""),"",TEXT(작성!V24,"0"))</f>
        <v/>
      </c>
      <c r="AL27" s="5">
        <f>IF(OR(작성!$B24="",작성!Q24=""),"","")</f>
        <v/>
      </c>
      <c r="AM27" s="5">
        <f>IF(OR(작성!$B24="",작성!X24=""),"",TEXT(작성!W24,"00"))</f>
        <v/>
      </c>
      <c r="AN27" s="5">
        <f>IF(OR(작성!$B24="",작성!X24=""),"",작성!X24)</f>
        <v/>
      </c>
      <c r="AO27" s="5">
        <f>IF(OR(작성!$B24="",작성!X24=""),"",작성!Y24)</f>
        <v/>
      </c>
      <c r="AP27" s="5">
        <f>IF(OR(작성!$B24="",작성!X24=""),"",IF(작성!Z24=INT(작성!Z24),TEXT(작성!Z24,"0"),TEXT(작성!Z24,"0.##")))</f>
        <v/>
      </c>
      <c r="AQ27" s="5">
        <f>IF(OR(작성!$B24="",작성!X24=""),"",IF(작성!AA24=INT(작성!AA24),TEXT(작성!AA24,"0"),TEXT(작성!AA24,"0.##")))</f>
        <v/>
      </c>
      <c r="AR27" s="5">
        <f>IF(OR(작성!$B24="",작성!X24=""),"",TEXT(작성!AB24,"0"))</f>
        <v/>
      </c>
      <c r="AS27" s="5">
        <f>IF(OR(작성!$B24="",작성!X24=""),"",TEXT(작성!AC24,"0"))</f>
        <v/>
      </c>
      <c r="AT27" s="5">
        <f>IF(OR(작성!$B24="",작성!X24=""),"","")</f>
        <v/>
      </c>
      <c r="AU27" s="5">
        <f>IF(OR(작성!$B24="",작성!AE24=""),"",TEXT(작성!AD24,"00"))</f>
        <v/>
      </c>
      <c r="AV27" s="5">
        <f>IF(OR(작성!$B24="",작성!AE24=""),"",작성!AE24)</f>
        <v/>
      </c>
      <c r="AW27" s="5">
        <f>IF(OR(작성!$B24="",작성!AE24=""),"",작성!AF24)</f>
        <v/>
      </c>
      <c r="AX27" s="5">
        <f>IF(OR(작성!$B24="",작성!AE24=""),"",IF(작성!AG24=INT(작성!AG24),TEXT(작성!AG24,"0"),TEXT(작성!AG24,"0.##")))</f>
        <v/>
      </c>
      <c r="AY27" s="5">
        <f>IF(OR(작성!$B24="",작성!AE24=""),"",IF(작성!AH24=INT(작성!AH24),TEXT(작성!AH24,"0"),TEXT(작성!AH24,"0.##")))</f>
        <v/>
      </c>
      <c r="AZ27" s="5">
        <f>IF(OR(작성!$B24="",작성!AE24=""),"",TEXT(작성!AI24,"0"))</f>
        <v/>
      </c>
      <c r="BA27" s="5">
        <f>IF(OR(작성!$B24="",작성!AE24=""),"",TEXT(작성!AJ24,"0"))</f>
        <v/>
      </c>
      <c r="BB27" s="5">
        <f>IF(OR(작성!$B24="",작성!AE24=""),"","")</f>
        <v/>
      </c>
      <c r="BC27" s="5">
        <f>""</f>
        <v/>
      </c>
      <c r="BD27" s="5">
        <f>""</f>
        <v/>
      </c>
      <c r="BE27" s="5">
        <f>""</f>
        <v/>
      </c>
      <c r="BF27" s="5">
        <f>""</f>
        <v/>
      </c>
      <c r="BG27" s="4">
        <f>IF(작성!$B24="","",IF(작성!D24="영수","01","02"))</f>
        <v/>
      </c>
    </row>
    <row r="28">
      <c r="A28" s="4">
        <f>IF(작성!$B25="","",IF(작성!C25="영세율","02","01"))</f>
        <v/>
      </c>
      <c r="B28" s="4">
        <f>IF(작성!$B25="","",IF(AND(ISNUMBER(작성!B25),작성!B25&gt;=20000101,작성!B25&lt;=29991231),TEXT(작성!B25,"0"),IF(AND(ISNUMBER(작성!B25),작성!B25&gt;=36526,작성!B25&lt;=73050),TEXT(작성!B25,"yyyymmdd"),IF(AND(NOT(ISNUMBER(작성!B25)),LEN(작성!B25)=8,ISNUMBER(VALUE(작성!B25))),작성!B25,""))))</f>
        <v/>
      </c>
      <c r="C28" s="4">
        <f>IF(작성!$B25="","",SUBSTITUTE(SUBSTITUTE(내정보!$B$3,"-","")," ",""))</f>
        <v/>
      </c>
      <c r="D28" s="4">
        <f>IF(작성!$B25="","",내정보!$B$4)</f>
        <v/>
      </c>
      <c r="E28" s="4">
        <f>IF(작성!$B25="","",내정보!$B$5)</f>
        <v/>
      </c>
      <c r="F28" s="4">
        <f>IF(작성!$B25="","",내정보!$B$6)</f>
        <v/>
      </c>
      <c r="G28" s="4">
        <f>IF(작성!$B25="","",내정보!$B$7)</f>
        <v/>
      </c>
      <c r="H28" s="4">
        <f>IF(작성!$B25="","",내정보!$B$8)</f>
        <v/>
      </c>
      <c r="I28" s="4">
        <f>IF(작성!$B25="","",내정보!$B$9)</f>
        <v/>
      </c>
      <c r="J28" s="4">
        <f>IF(작성!$B25="","",내정보!$B$10)</f>
        <v/>
      </c>
      <c r="K28" s="4">
        <f>IF(작성!$B25="","",SUBSTITUTE(SUBSTITUTE(IFERROR(VLOOKUP(SUBSTITUTE(SUBSTITUTE(SUBSTITUTE(작성!E25,"~","~~"),"*","~*"),"?","~?"),거래처!$A$4:$I$43,2,FALSE),""),"-","")," ",""))</f>
        <v/>
      </c>
      <c r="L28" s="4">
        <f>IF(작성!$B25="","",IFERROR(VLOOKUP(SUBSTITUTE(SUBSTITUTE(SUBSTITUTE(작성!E25,"~","~~"),"*","~*"),"?","~?"),거래처!$A$4:$I$43,3,FALSE),""))</f>
        <v/>
      </c>
      <c r="M28" s="4">
        <f>IF(작성!$B25="","",IFERROR(VLOOKUP(SUBSTITUTE(SUBSTITUTE(SUBSTITUTE(작성!E25,"~","~~"),"*","~*"),"?","~?"),거래처!$A$4:$I$43,1,FALSE),""))</f>
        <v/>
      </c>
      <c r="N28" s="4">
        <f>IF(작성!$B25="","",IFERROR(VLOOKUP(SUBSTITUTE(SUBSTITUTE(SUBSTITUTE(작성!E25,"~","~~"),"*","~*"),"?","~?"),거래처!$A$4:$I$43,4,FALSE),""))</f>
        <v/>
      </c>
      <c r="O28" s="4">
        <f>IF(작성!$B25="","",IFERROR(VLOOKUP(SUBSTITUTE(SUBSTITUTE(SUBSTITUTE(작성!E25,"~","~~"),"*","~*"),"?","~?"),거래처!$A$4:$I$43,5,FALSE),""))</f>
        <v/>
      </c>
      <c r="P28" s="4">
        <f>IF(작성!$B25="","",IFERROR(VLOOKUP(SUBSTITUTE(SUBSTITUTE(SUBSTITUTE(작성!E25,"~","~~"),"*","~*"),"?","~?"),거래처!$A$4:$I$43,6,FALSE),""))</f>
        <v/>
      </c>
      <c r="Q28" s="4">
        <f>IF(작성!$B25="","",IFERROR(VLOOKUP(SUBSTITUTE(SUBSTITUTE(SUBSTITUTE(작성!E25,"~","~~"),"*","~*"),"?","~?"),거래처!$A$4:$I$43,7,FALSE),""))</f>
        <v/>
      </c>
      <c r="R28" s="4">
        <f>IF(작성!$B25="","",IFERROR(VLOOKUP(SUBSTITUTE(SUBSTITUTE(SUBSTITUTE(작성!E25,"~","~~"),"*","~*"),"?","~?"),거래처!$A$4:$I$43,8,FALSE),""))</f>
        <v/>
      </c>
      <c r="S28" s="4">
        <f>IF(작성!$B25="","",IFERROR(VLOOKUP(SUBSTITUTE(SUBSTITUTE(SUBSTITUTE(작성!E25,"~","~~"),"*","~*"),"?","~?"),거래처!$A$4:$I$43,9,FALSE),""))</f>
        <v/>
      </c>
      <c r="T28" s="4">
        <f>IF(작성!$B25="","",TEXT(작성!F25,"0"))</f>
        <v/>
      </c>
      <c r="U28" s="4">
        <f>IF(작성!$B25="","",TEXT(작성!G25,"0"))</f>
        <v/>
      </c>
      <c r="V28" s="4">
        <f>IF(작성!$B25="","",작성!H25)</f>
        <v/>
      </c>
      <c r="W28" s="5">
        <f>IF(OR(작성!$B25="",작성!J25=""),"",TEXT(작성!I25,"00"))</f>
        <v/>
      </c>
      <c r="X28" s="5">
        <f>IF(OR(작성!$B25="",작성!J25=""),"",작성!J25)</f>
        <v/>
      </c>
      <c r="Y28" s="5">
        <f>IF(OR(작성!$B25="",작성!J25=""),"",작성!K25)</f>
        <v/>
      </c>
      <c r="Z28" s="5">
        <f>IF(OR(작성!$B25="",작성!J25=""),"",IF(작성!L25=INT(작성!L25),TEXT(작성!L25,"0"),TEXT(작성!L25,"0.##")))</f>
        <v/>
      </c>
      <c r="AA28" s="5">
        <f>IF(OR(작성!$B25="",작성!J25=""),"",IF(작성!M25=INT(작성!M25),TEXT(작성!M25,"0"),TEXT(작성!M25,"0.##")))</f>
        <v/>
      </c>
      <c r="AB28" s="5">
        <f>IF(OR(작성!$B25="",작성!J25=""),"",TEXT(작성!N25,"0"))</f>
        <v/>
      </c>
      <c r="AC28" s="5">
        <f>IF(OR(작성!$B25="",작성!J25=""),"",TEXT(작성!O25,"0"))</f>
        <v/>
      </c>
      <c r="AD28" s="5">
        <f>IF(OR(작성!$B25="",작성!J25=""),"","")</f>
        <v/>
      </c>
      <c r="AE28" s="5">
        <f>IF(OR(작성!$B25="",작성!Q25=""),"",TEXT(작성!P25,"00"))</f>
        <v/>
      </c>
      <c r="AF28" s="5">
        <f>IF(OR(작성!$B25="",작성!Q25=""),"",작성!Q25)</f>
        <v/>
      </c>
      <c r="AG28" s="5">
        <f>IF(OR(작성!$B25="",작성!Q25=""),"",작성!R25)</f>
        <v/>
      </c>
      <c r="AH28" s="5">
        <f>IF(OR(작성!$B25="",작성!Q25=""),"",IF(작성!S25=INT(작성!S25),TEXT(작성!S25,"0"),TEXT(작성!S25,"0.##")))</f>
        <v/>
      </c>
      <c r="AI28" s="5">
        <f>IF(OR(작성!$B25="",작성!Q25=""),"",IF(작성!T25=INT(작성!T25),TEXT(작성!T25,"0"),TEXT(작성!T25,"0.##")))</f>
        <v/>
      </c>
      <c r="AJ28" s="5">
        <f>IF(OR(작성!$B25="",작성!Q25=""),"",TEXT(작성!U25,"0"))</f>
        <v/>
      </c>
      <c r="AK28" s="5">
        <f>IF(OR(작성!$B25="",작성!Q25=""),"",TEXT(작성!V25,"0"))</f>
        <v/>
      </c>
      <c r="AL28" s="5">
        <f>IF(OR(작성!$B25="",작성!Q25=""),"","")</f>
        <v/>
      </c>
      <c r="AM28" s="5">
        <f>IF(OR(작성!$B25="",작성!X25=""),"",TEXT(작성!W25,"00"))</f>
        <v/>
      </c>
      <c r="AN28" s="5">
        <f>IF(OR(작성!$B25="",작성!X25=""),"",작성!X25)</f>
        <v/>
      </c>
      <c r="AO28" s="5">
        <f>IF(OR(작성!$B25="",작성!X25=""),"",작성!Y25)</f>
        <v/>
      </c>
      <c r="AP28" s="5">
        <f>IF(OR(작성!$B25="",작성!X25=""),"",IF(작성!Z25=INT(작성!Z25),TEXT(작성!Z25,"0"),TEXT(작성!Z25,"0.##")))</f>
        <v/>
      </c>
      <c r="AQ28" s="5">
        <f>IF(OR(작성!$B25="",작성!X25=""),"",IF(작성!AA25=INT(작성!AA25),TEXT(작성!AA25,"0"),TEXT(작성!AA25,"0.##")))</f>
        <v/>
      </c>
      <c r="AR28" s="5">
        <f>IF(OR(작성!$B25="",작성!X25=""),"",TEXT(작성!AB25,"0"))</f>
        <v/>
      </c>
      <c r="AS28" s="5">
        <f>IF(OR(작성!$B25="",작성!X25=""),"",TEXT(작성!AC25,"0"))</f>
        <v/>
      </c>
      <c r="AT28" s="5">
        <f>IF(OR(작성!$B25="",작성!X25=""),"","")</f>
        <v/>
      </c>
      <c r="AU28" s="5">
        <f>IF(OR(작성!$B25="",작성!AE25=""),"",TEXT(작성!AD25,"00"))</f>
        <v/>
      </c>
      <c r="AV28" s="5">
        <f>IF(OR(작성!$B25="",작성!AE25=""),"",작성!AE25)</f>
        <v/>
      </c>
      <c r="AW28" s="5">
        <f>IF(OR(작성!$B25="",작성!AE25=""),"",작성!AF25)</f>
        <v/>
      </c>
      <c r="AX28" s="5">
        <f>IF(OR(작성!$B25="",작성!AE25=""),"",IF(작성!AG25=INT(작성!AG25),TEXT(작성!AG25,"0"),TEXT(작성!AG25,"0.##")))</f>
        <v/>
      </c>
      <c r="AY28" s="5">
        <f>IF(OR(작성!$B25="",작성!AE25=""),"",IF(작성!AH25=INT(작성!AH25),TEXT(작성!AH25,"0"),TEXT(작성!AH25,"0.##")))</f>
        <v/>
      </c>
      <c r="AZ28" s="5">
        <f>IF(OR(작성!$B25="",작성!AE25=""),"",TEXT(작성!AI25,"0"))</f>
        <v/>
      </c>
      <c r="BA28" s="5">
        <f>IF(OR(작성!$B25="",작성!AE25=""),"",TEXT(작성!AJ25,"0"))</f>
        <v/>
      </c>
      <c r="BB28" s="5">
        <f>IF(OR(작성!$B25="",작성!AE25=""),"","")</f>
        <v/>
      </c>
      <c r="BC28" s="5">
        <f>""</f>
        <v/>
      </c>
      <c r="BD28" s="5">
        <f>""</f>
        <v/>
      </c>
      <c r="BE28" s="5">
        <f>""</f>
        <v/>
      </c>
      <c r="BF28" s="5">
        <f>""</f>
        <v/>
      </c>
      <c r="BG28" s="4">
        <f>IF(작성!$B25="","",IF(작성!D25="영수","01","02"))</f>
        <v/>
      </c>
    </row>
    <row r="29">
      <c r="A29" s="4">
        <f>IF(작성!$B26="","",IF(작성!C26="영세율","02","01"))</f>
        <v/>
      </c>
      <c r="B29" s="4">
        <f>IF(작성!$B26="","",IF(AND(ISNUMBER(작성!B26),작성!B26&gt;=20000101,작성!B26&lt;=29991231),TEXT(작성!B26,"0"),IF(AND(ISNUMBER(작성!B26),작성!B26&gt;=36526,작성!B26&lt;=73050),TEXT(작성!B26,"yyyymmdd"),IF(AND(NOT(ISNUMBER(작성!B26)),LEN(작성!B26)=8,ISNUMBER(VALUE(작성!B26))),작성!B26,""))))</f>
        <v/>
      </c>
      <c r="C29" s="4">
        <f>IF(작성!$B26="","",SUBSTITUTE(SUBSTITUTE(내정보!$B$3,"-","")," ",""))</f>
        <v/>
      </c>
      <c r="D29" s="4">
        <f>IF(작성!$B26="","",내정보!$B$4)</f>
        <v/>
      </c>
      <c r="E29" s="4">
        <f>IF(작성!$B26="","",내정보!$B$5)</f>
        <v/>
      </c>
      <c r="F29" s="4">
        <f>IF(작성!$B26="","",내정보!$B$6)</f>
        <v/>
      </c>
      <c r="G29" s="4">
        <f>IF(작성!$B26="","",내정보!$B$7)</f>
        <v/>
      </c>
      <c r="H29" s="4">
        <f>IF(작성!$B26="","",내정보!$B$8)</f>
        <v/>
      </c>
      <c r="I29" s="4">
        <f>IF(작성!$B26="","",내정보!$B$9)</f>
        <v/>
      </c>
      <c r="J29" s="4">
        <f>IF(작성!$B26="","",내정보!$B$10)</f>
        <v/>
      </c>
      <c r="K29" s="4">
        <f>IF(작성!$B26="","",SUBSTITUTE(SUBSTITUTE(IFERROR(VLOOKUP(SUBSTITUTE(SUBSTITUTE(SUBSTITUTE(작성!E26,"~","~~"),"*","~*"),"?","~?"),거래처!$A$4:$I$43,2,FALSE),""),"-","")," ",""))</f>
        <v/>
      </c>
      <c r="L29" s="4">
        <f>IF(작성!$B26="","",IFERROR(VLOOKUP(SUBSTITUTE(SUBSTITUTE(SUBSTITUTE(작성!E26,"~","~~"),"*","~*"),"?","~?"),거래처!$A$4:$I$43,3,FALSE),""))</f>
        <v/>
      </c>
      <c r="M29" s="4">
        <f>IF(작성!$B26="","",IFERROR(VLOOKUP(SUBSTITUTE(SUBSTITUTE(SUBSTITUTE(작성!E26,"~","~~"),"*","~*"),"?","~?"),거래처!$A$4:$I$43,1,FALSE),""))</f>
        <v/>
      </c>
      <c r="N29" s="4">
        <f>IF(작성!$B26="","",IFERROR(VLOOKUP(SUBSTITUTE(SUBSTITUTE(SUBSTITUTE(작성!E26,"~","~~"),"*","~*"),"?","~?"),거래처!$A$4:$I$43,4,FALSE),""))</f>
        <v/>
      </c>
      <c r="O29" s="4">
        <f>IF(작성!$B26="","",IFERROR(VLOOKUP(SUBSTITUTE(SUBSTITUTE(SUBSTITUTE(작성!E26,"~","~~"),"*","~*"),"?","~?"),거래처!$A$4:$I$43,5,FALSE),""))</f>
        <v/>
      </c>
      <c r="P29" s="4">
        <f>IF(작성!$B26="","",IFERROR(VLOOKUP(SUBSTITUTE(SUBSTITUTE(SUBSTITUTE(작성!E26,"~","~~"),"*","~*"),"?","~?"),거래처!$A$4:$I$43,6,FALSE),""))</f>
        <v/>
      </c>
      <c r="Q29" s="4">
        <f>IF(작성!$B26="","",IFERROR(VLOOKUP(SUBSTITUTE(SUBSTITUTE(SUBSTITUTE(작성!E26,"~","~~"),"*","~*"),"?","~?"),거래처!$A$4:$I$43,7,FALSE),""))</f>
        <v/>
      </c>
      <c r="R29" s="4">
        <f>IF(작성!$B26="","",IFERROR(VLOOKUP(SUBSTITUTE(SUBSTITUTE(SUBSTITUTE(작성!E26,"~","~~"),"*","~*"),"?","~?"),거래처!$A$4:$I$43,8,FALSE),""))</f>
        <v/>
      </c>
      <c r="S29" s="4">
        <f>IF(작성!$B26="","",IFERROR(VLOOKUP(SUBSTITUTE(SUBSTITUTE(SUBSTITUTE(작성!E26,"~","~~"),"*","~*"),"?","~?"),거래처!$A$4:$I$43,9,FALSE),""))</f>
        <v/>
      </c>
      <c r="T29" s="4">
        <f>IF(작성!$B26="","",TEXT(작성!F26,"0"))</f>
        <v/>
      </c>
      <c r="U29" s="4">
        <f>IF(작성!$B26="","",TEXT(작성!G26,"0"))</f>
        <v/>
      </c>
      <c r="V29" s="4">
        <f>IF(작성!$B26="","",작성!H26)</f>
        <v/>
      </c>
      <c r="W29" s="5">
        <f>IF(OR(작성!$B26="",작성!J26=""),"",TEXT(작성!I26,"00"))</f>
        <v/>
      </c>
      <c r="X29" s="5">
        <f>IF(OR(작성!$B26="",작성!J26=""),"",작성!J26)</f>
        <v/>
      </c>
      <c r="Y29" s="5">
        <f>IF(OR(작성!$B26="",작성!J26=""),"",작성!K26)</f>
        <v/>
      </c>
      <c r="Z29" s="5">
        <f>IF(OR(작성!$B26="",작성!J26=""),"",IF(작성!L26=INT(작성!L26),TEXT(작성!L26,"0"),TEXT(작성!L26,"0.##")))</f>
        <v/>
      </c>
      <c r="AA29" s="5">
        <f>IF(OR(작성!$B26="",작성!J26=""),"",IF(작성!M26=INT(작성!M26),TEXT(작성!M26,"0"),TEXT(작성!M26,"0.##")))</f>
        <v/>
      </c>
      <c r="AB29" s="5">
        <f>IF(OR(작성!$B26="",작성!J26=""),"",TEXT(작성!N26,"0"))</f>
        <v/>
      </c>
      <c r="AC29" s="5">
        <f>IF(OR(작성!$B26="",작성!J26=""),"",TEXT(작성!O26,"0"))</f>
        <v/>
      </c>
      <c r="AD29" s="5">
        <f>IF(OR(작성!$B26="",작성!J26=""),"","")</f>
        <v/>
      </c>
      <c r="AE29" s="5">
        <f>IF(OR(작성!$B26="",작성!Q26=""),"",TEXT(작성!P26,"00"))</f>
        <v/>
      </c>
      <c r="AF29" s="5">
        <f>IF(OR(작성!$B26="",작성!Q26=""),"",작성!Q26)</f>
        <v/>
      </c>
      <c r="AG29" s="5">
        <f>IF(OR(작성!$B26="",작성!Q26=""),"",작성!R26)</f>
        <v/>
      </c>
      <c r="AH29" s="5">
        <f>IF(OR(작성!$B26="",작성!Q26=""),"",IF(작성!S26=INT(작성!S26),TEXT(작성!S26,"0"),TEXT(작성!S26,"0.##")))</f>
        <v/>
      </c>
      <c r="AI29" s="5">
        <f>IF(OR(작성!$B26="",작성!Q26=""),"",IF(작성!T26=INT(작성!T26),TEXT(작성!T26,"0"),TEXT(작성!T26,"0.##")))</f>
        <v/>
      </c>
      <c r="AJ29" s="5">
        <f>IF(OR(작성!$B26="",작성!Q26=""),"",TEXT(작성!U26,"0"))</f>
        <v/>
      </c>
      <c r="AK29" s="5">
        <f>IF(OR(작성!$B26="",작성!Q26=""),"",TEXT(작성!V26,"0"))</f>
        <v/>
      </c>
      <c r="AL29" s="5">
        <f>IF(OR(작성!$B26="",작성!Q26=""),"","")</f>
        <v/>
      </c>
      <c r="AM29" s="5">
        <f>IF(OR(작성!$B26="",작성!X26=""),"",TEXT(작성!W26,"00"))</f>
        <v/>
      </c>
      <c r="AN29" s="5">
        <f>IF(OR(작성!$B26="",작성!X26=""),"",작성!X26)</f>
        <v/>
      </c>
      <c r="AO29" s="5">
        <f>IF(OR(작성!$B26="",작성!X26=""),"",작성!Y26)</f>
        <v/>
      </c>
      <c r="AP29" s="5">
        <f>IF(OR(작성!$B26="",작성!X26=""),"",IF(작성!Z26=INT(작성!Z26),TEXT(작성!Z26,"0"),TEXT(작성!Z26,"0.##")))</f>
        <v/>
      </c>
      <c r="AQ29" s="5">
        <f>IF(OR(작성!$B26="",작성!X26=""),"",IF(작성!AA26=INT(작성!AA26),TEXT(작성!AA26,"0"),TEXT(작성!AA26,"0.##")))</f>
        <v/>
      </c>
      <c r="AR29" s="5">
        <f>IF(OR(작성!$B26="",작성!X26=""),"",TEXT(작성!AB26,"0"))</f>
        <v/>
      </c>
      <c r="AS29" s="5">
        <f>IF(OR(작성!$B26="",작성!X26=""),"",TEXT(작성!AC26,"0"))</f>
        <v/>
      </c>
      <c r="AT29" s="5">
        <f>IF(OR(작성!$B26="",작성!X26=""),"","")</f>
        <v/>
      </c>
      <c r="AU29" s="5">
        <f>IF(OR(작성!$B26="",작성!AE26=""),"",TEXT(작성!AD26,"00"))</f>
        <v/>
      </c>
      <c r="AV29" s="5">
        <f>IF(OR(작성!$B26="",작성!AE26=""),"",작성!AE26)</f>
        <v/>
      </c>
      <c r="AW29" s="5">
        <f>IF(OR(작성!$B26="",작성!AE26=""),"",작성!AF26)</f>
        <v/>
      </c>
      <c r="AX29" s="5">
        <f>IF(OR(작성!$B26="",작성!AE26=""),"",IF(작성!AG26=INT(작성!AG26),TEXT(작성!AG26,"0"),TEXT(작성!AG26,"0.##")))</f>
        <v/>
      </c>
      <c r="AY29" s="5">
        <f>IF(OR(작성!$B26="",작성!AE26=""),"",IF(작성!AH26=INT(작성!AH26),TEXT(작성!AH26,"0"),TEXT(작성!AH26,"0.##")))</f>
        <v/>
      </c>
      <c r="AZ29" s="5">
        <f>IF(OR(작성!$B26="",작성!AE26=""),"",TEXT(작성!AI26,"0"))</f>
        <v/>
      </c>
      <c r="BA29" s="5">
        <f>IF(OR(작성!$B26="",작성!AE26=""),"",TEXT(작성!AJ26,"0"))</f>
        <v/>
      </c>
      <c r="BB29" s="5">
        <f>IF(OR(작성!$B26="",작성!AE26=""),"","")</f>
        <v/>
      </c>
      <c r="BC29" s="5">
        <f>""</f>
        <v/>
      </c>
      <c r="BD29" s="5">
        <f>""</f>
        <v/>
      </c>
      <c r="BE29" s="5">
        <f>""</f>
        <v/>
      </c>
      <c r="BF29" s="5">
        <f>""</f>
        <v/>
      </c>
      <c r="BG29" s="4">
        <f>IF(작성!$B26="","",IF(작성!D26="영수","01","02"))</f>
        <v/>
      </c>
    </row>
    <row r="30">
      <c r="A30" s="4">
        <f>IF(작성!$B27="","",IF(작성!C27="영세율","02","01"))</f>
        <v/>
      </c>
      <c r="B30" s="4">
        <f>IF(작성!$B27="","",IF(AND(ISNUMBER(작성!B27),작성!B27&gt;=20000101,작성!B27&lt;=29991231),TEXT(작성!B27,"0"),IF(AND(ISNUMBER(작성!B27),작성!B27&gt;=36526,작성!B27&lt;=73050),TEXT(작성!B27,"yyyymmdd"),IF(AND(NOT(ISNUMBER(작성!B27)),LEN(작성!B27)=8,ISNUMBER(VALUE(작성!B27))),작성!B27,""))))</f>
        <v/>
      </c>
      <c r="C30" s="4">
        <f>IF(작성!$B27="","",SUBSTITUTE(SUBSTITUTE(내정보!$B$3,"-","")," ",""))</f>
        <v/>
      </c>
      <c r="D30" s="4">
        <f>IF(작성!$B27="","",내정보!$B$4)</f>
        <v/>
      </c>
      <c r="E30" s="4">
        <f>IF(작성!$B27="","",내정보!$B$5)</f>
        <v/>
      </c>
      <c r="F30" s="4">
        <f>IF(작성!$B27="","",내정보!$B$6)</f>
        <v/>
      </c>
      <c r="G30" s="4">
        <f>IF(작성!$B27="","",내정보!$B$7)</f>
        <v/>
      </c>
      <c r="H30" s="4">
        <f>IF(작성!$B27="","",내정보!$B$8)</f>
        <v/>
      </c>
      <c r="I30" s="4">
        <f>IF(작성!$B27="","",내정보!$B$9)</f>
        <v/>
      </c>
      <c r="J30" s="4">
        <f>IF(작성!$B27="","",내정보!$B$10)</f>
        <v/>
      </c>
      <c r="K30" s="4">
        <f>IF(작성!$B27="","",SUBSTITUTE(SUBSTITUTE(IFERROR(VLOOKUP(SUBSTITUTE(SUBSTITUTE(SUBSTITUTE(작성!E27,"~","~~"),"*","~*"),"?","~?"),거래처!$A$4:$I$43,2,FALSE),""),"-","")," ",""))</f>
        <v/>
      </c>
      <c r="L30" s="4">
        <f>IF(작성!$B27="","",IFERROR(VLOOKUP(SUBSTITUTE(SUBSTITUTE(SUBSTITUTE(작성!E27,"~","~~"),"*","~*"),"?","~?"),거래처!$A$4:$I$43,3,FALSE),""))</f>
        <v/>
      </c>
      <c r="M30" s="4">
        <f>IF(작성!$B27="","",IFERROR(VLOOKUP(SUBSTITUTE(SUBSTITUTE(SUBSTITUTE(작성!E27,"~","~~"),"*","~*"),"?","~?"),거래처!$A$4:$I$43,1,FALSE),""))</f>
        <v/>
      </c>
      <c r="N30" s="4">
        <f>IF(작성!$B27="","",IFERROR(VLOOKUP(SUBSTITUTE(SUBSTITUTE(SUBSTITUTE(작성!E27,"~","~~"),"*","~*"),"?","~?"),거래처!$A$4:$I$43,4,FALSE),""))</f>
        <v/>
      </c>
      <c r="O30" s="4">
        <f>IF(작성!$B27="","",IFERROR(VLOOKUP(SUBSTITUTE(SUBSTITUTE(SUBSTITUTE(작성!E27,"~","~~"),"*","~*"),"?","~?"),거래처!$A$4:$I$43,5,FALSE),""))</f>
        <v/>
      </c>
      <c r="P30" s="4">
        <f>IF(작성!$B27="","",IFERROR(VLOOKUP(SUBSTITUTE(SUBSTITUTE(SUBSTITUTE(작성!E27,"~","~~"),"*","~*"),"?","~?"),거래처!$A$4:$I$43,6,FALSE),""))</f>
        <v/>
      </c>
      <c r="Q30" s="4">
        <f>IF(작성!$B27="","",IFERROR(VLOOKUP(SUBSTITUTE(SUBSTITUTE(SUBSTITUTE(작성!E27,"~","~~"),"*","~*"),"?","~?"),거래처!$A$4:$I$43,7,FALSE),""))</f>
        <v/>
      </c>
      <c r="R30" s="4">
        <f>IF(작성!$B27="","",IFERROR(VLOOKUP(SUBSTITUTE(SUBSTITUTE(SUBSTITUTE(작성!E27,"~","~~"),"*","~*"),"?","~?"),거래처!$A$4:$I$43,8,FALSE),""))</f>
        <v/>
      </c>
      <c r="S30" s="4">
        <f>IF(작성!$B27="","",IFERROR(VLOOKUP(SUBSTITUTE(SUBSTITUTE(SUBSTITUTE(작성!E27,"~","~~"),"*","~*"),"?","~?"),거래처!$A$4:$I$43,9,FALSE),""))</f>
        <v/>
      </c>
      <c r="T30" s="4">
        <f>IF(작성!$B27="","",TEXT(작성!F27,"0"))</f>
        <v/>
      </c>
      <c r="U30" s="4">
        <f>IF(작성!$B27="","",TEXT(작성!G27,"0"))</f>
        <v/>
      </c>
      <c r="V30" s="4">
        <f>IF(작성!$B27="","",작성!H27)</f>
        <v/>
      </c>
      <c r="W30" s="5">
        <f>IF(OR(작성!$B27="",작성!J27=""),"",TEXT(작성!I27,"00"))</f>
        <v/>
      </c>
      <c r="X30" s="5">
        <f>IF(OR(작성!$B27="",작성!J27=""),"",작성!J27)</f>
        <v/>
      </c>
      <c r="Y30" s="5">
        <f>IF(OR(작성!$B27="",작성!J27=""),"",작성!K27)</f>
        <v/>
      </c>
      <c r="Z30" s="5">
        <f>IF(OR(작성!$B27="",작성!J27=""),"",IF(작성!L27=INT(작성!L27),TEXT(작성!L27,"0"),TEXT(작성!L27,"0.##")))</f>
        <v/>
      </c>
      <c r="AA30" s="5">
        <f>IF(OR(작성!$B27="",작성!J27=""),"",IF(작성!M27=INT(작성!M27),TEXT(작성!M27,"0"),TEXT(작성!M27,"0.##")))</f>
        <v/>
      </c>
      <c r="AB30" s="5">
        <f>IF(OR(작성!$B27="",작성!J27=""),"",TEXT(작성!N27,"0"))</f>
        <v/>
      </c>
      <c r="AC30" s="5">
        <f>IF(OR(작성!$B27="",작성!J27=""),"",TEXT(작성!O27,"0"))</f>
        <v/>
      </c>
      <c r="AD30" s="5">
        <f>IF(OR(작성!$B27="",작성!J27=""),"","")</f>
        <v/>
      </c>
      <c r="AE30" s="5">
        <f>IF(OR(작성!$B27="",작성!Q27=""),"",TEXT(작성!P27,"00"))</f>
        <v/>
      </c>
      <c r="AF30" s="5">
        <f>IF(OR(작성!$B27="",작성!Q27=""),"",작성!Q27)</f>
        <v/>
      </c>
      <c r="AG30" s="5">
        <f>IF(OR(작성!$B27="",작성!Q27=""),"",작성!R27)</f>
        <v/>
      </c>
      <c r="AH30" s="5">
        <f>IF(OR(작성!$B27="",작성!Q27=""),"",IF(작성!S27=INT(작성!S27),TEXT(작성!S27,"0"),TEXT(작성!S27,"0.##")))</f>
        <v/>
      </c>
      <c r="AI30" s="5">
        <f>IF(OR(작성!$B27="",작성!Q27=""),"",IF(작성!T27=INT(작성!T27),TEXT(작성!T27,"0"),TEXT(작성!T27,"0.##")))</f>
        <v/>
      </c>
      <c r="AJ30" s="5">
        <f>IF(OR(작성!$B27="",작성!Q27=""),"",TEXT(작성!U27,"0"))</f>
        <v/>
      </c>
      <c r="AK30" s="5">
        <f>IF(OR(작성!$B27="",작성!Q27=""),"",TEXT(작성!V27,"0"))</f>
        <v/>
      </c>
      <c r="AL30" s="5">
        <f>IF(OR(작성!$B27="",작성!Q27=""),"","")</f>
        <v/>
      </c>
      <c r="AM30" s="5">
        <f>IF(OR(작성!$B27="",작성!X27=""),"",TEXT(작성!W27,"00"))</f>
        <v/>
      </c>
      <c r="AN30" s="5">
        <f>IF(OR(작성!$B27="",작성!X27=""),"",작성!X27)</f>
        <v/>
      </c>
      <c r="AO30" s="5">
        <f>IF(OR(작성!$B27="",작성!X27=""),"",작성!Y27)</f>
        <v/>
      </c>
      <c r="AP30" s="5">
        <f>IF(OR(작성!$B27="",작성!X27=""),"",IF(작성!Z27=INT(작성!Z27),TEXT(작성!Z27,"0"),TEXT(작성!Z27,"0.##")))</f>
        <v/>
      </c>
      <c r="AQ30" s="5">
        <f>IF(OR(작성!$B27="",작성!X27=""),"",IF(작성!AA27=INT(작성!AA27),TEXT(작성!AA27,"0"),TEXT(작성!AA27,"0.##")))</f>
        <v/>
      </c>
      <c r="AR30" s="5">
        <f>IF(OR(작성!$B27="",작성!X27=""),"",TEXT(작성!AB27,"0"))</f>
        <v/>
      </c>
      <c r="AS30" s="5">
        <f>IF(OR(작성!$B27="",작성!X27=""),"",TEXT(작성!AC27,"0"))</f>
        <v/>
      </c>
      <c r="AT30" s="5">
        <f>IF(OR(작성!$B27="",작성!X27=""),"","")</f>
        <v/>
      </c>
      <c r="AU30" s="5">
        <f>IF(OR(작성!$B27="",작성!AE27=""),"",TEXT(작성!AD27,"00"))</f>
        <v/>
      </c>
      <c r="AV30" s="5">
        <f>IF(OR(작성!$B27="",작성!AE27=""),"",작성!AE27)</f>
        <v/>
      </c>
      <c r="AW30" s="5">
        <f>IF(OR(작성!$B27="",작성!AE27=""),"",작성!AF27)</f>
        <v/>
      </c>
      <c r="AX30" s="5">
        <f>IF(OR(작성!$B27="",작성!AE27=""),"",IF(작성!AG27=INT(작성!AG27),TEXT(작성!AG27,"0"),TEXT(작성!AG27,"0.##")))</f>
        <v/>
      </c>
      <c r="AY30" s="5">
        <f>IF(OR(작성!$B27="",작성!AE27=""),"",IF(작성!AH27=INT(작성!AH27),TEXT(작성!AH27,"0"),TEXT(작성!AH27,"0.##")))</f>
        <v/>
      </c>
      <c r="AZ30" s="5">
        <f>IF(OR(작성!$B27="",작성!AE27=""),"",TEXT(작성!AI27,"0"))</f>
        <v/>
      </c>
      <c r="BA30" s="5">
        <f>IF(OR(작성!$B27="",작성!AE27=""),"",TEXT(작성!AJ27,"0"))</f>
        <v/>
      </c>
      <c r="BB30" s="5">
        <f>IF(OR(작성!$B27="",작성!AE27=""),"","")</f>
        <v/>
      </c>
      <c r="BC30" s="5">
        <f>""</f>
        <v/>
      </c>
      <c r="BD30" s="5">
        <f>""</f>
        <v/>
      </c>
      <c r="BE30" s="5">
        <f>""</f>
        <v/>
      </c>
      <c r="BF30" s="5">
        <f>""</f>
        <v/>
      </c>
      <c r="BG30" s="4">
        <f>IF(작성!$B27="","",IF(작성!D27="영수","01","02"))</f>
        <v/>
      </c>
    </row>
    <row r="31">
      <c r="A31" s="4">
        <f>IF(작성!$B28="","",IF(작성!C28="영세율","02","01"))</f>
        <v/>
      </c>
      <c r="B31" s="4">
        <f>IF(작성!$B28="","",IF(AND(ISNUMBER(작성!B28),작성!B28&gt;=20000101,작성!B28&lt;=29991231),TEXT(작성!B28,"0"),IF(AND(ISNUMBER(작성!B28),작성!B28&gt;=36526,작성!B28&lt;=73050),TEXT(작성!B28,"yyyymmdd"),IF(AND(NOT(ISNUMBER(작성!B28)),LEN(작성!B28)=8,ISNUMBER(VALUE(작성!B28))),작성!B28,""))))</f>
        <v/>
      </c>
      <c r="C31" s="4">
        <f>IF(작성!$B28="","",SUBSTITUTE(SUBSTITUTE(내정보!$B$3,"-","")," ",""))</f>
        <v/>
      </c>
      <c r="D31" s="4">
        <f>IF(작성!$B28="","",내정보!$B$4)</f>
        <v/>
      </c>
      <c r="E31" s="4">
        <f>IF(작성!$B28="","",내정보!$B$5)</f>
        <v/>
      </c>
      <c r="F31" s="4">
        <f>IF(작성!$B28="","",내정보!$B$6)</f>
        <v/>
      </c>
      <c r="G31" s="4">
        <f>IF(작성!$B28="","",내정보!$B$7)</f>
        <v/>
      </c>
      <c r="H31" s="4">
        <f>IF(작성!$B28="","",내정보!$B$8)</f>
        <v/>
      </c>
      <c r="I31" s="4">
        <f>IF(작성!$B28="","",내정보!$B$9)</f>
        <v/>
      </c>
      <c r="J31" s="4">
        <f>IF(작성!$B28="","",내정보!$B$10)</f>
        <v/>
      </c>
      <c r="K31" s="4">
        <f>IF(작성!$B28="","",SUBSTITUTE(SUBSTITUTE(IFERROR(VLOOKUP(SUBSTITUTE(SUBSTITUTE(SUBSTITUTE(작성!E28,"~","~~"),"*","~*"),"?","~?"),거래처!$A$4:$I$43,2,FALSE),""),"-","")," ",""))</f>
        <v/>
      </c>
      <c r="L31" s="4">
        <f>IF(작성!$B28="","",IFERROR(VLOOKUP(SUBSTITUTE(SUBSTITUTE(SUBSTITUTE(작성!E28,"~","~~"),"*","~*"),"?","~?"),거래처!$A$4:$I$43,3,FALSE),""))</f>
        <v/>
      </c>
      <c r="M31" s="4">
        <f>IF(작성!$B28="","",IFERROR(VLOOKUP(SUBSTITUTE(SUBSTITUTE(SUBSTITUTE(작성!E28,"~","~~"),"*","~*"),"?","~?"),거래처!$A$4:$I$43,1,FALSE),""))</f>
        <v/>
      </c>
      <c r="N31" s="4">
        <f>IF(작성!$B28="","",IFERROR(VLOOKUP(SUBSTITUTE(SUBSTITUTE(SUBSTITUTE(작성!E28,"~","~~"),"*","~*"),"?","~?"),거래처!$A$4:$I$43,4,FALSE),""))</f>
        <v/>
      </c>
      <c r="O31" s="4">
        <f>IF(작성!$B28="","",IFERROR(VLOOKUP(SUBSTITUTE(SUBSTITUTE(SUBSTITUTE(작성!E28,"~","~~"),"*","~*"),"?","~?"),거래처!$A$4:$I$43,5,FALSE),""))</f>
        <v/>
      </c>
      <c r="P31" s="4">
        <f>IF(작성!$B28="","",IFERROR(VLOOKUP(SUBSTITUTE(SUBSTITUTE(SUBSTITUTE(작성!E28,"~","~~"),"*","~*"),"?","~?"),거래처!$A$4:$I$43,6,FALSE),""))</f>
        <v/>
      </c>
      <c r="Q31" s="4">
        <f>IF(작성!$B28="","",IFERROR(VLOOKUP(SUBSTITUTE(SUBSTITUTE(SUBSTITUTE(작성!E28,"~","~~"),"*","~*"),"?","~?"),거래처!$A$4:$I$43,7,FALSE),""))</f>
        <v/>
      </c>
      <c r="R31" s="4">
        <f>IF(작성!$B28="","",IFERROR(VLOOKUP(SUBSTITUTE(SUBSTITUTE(SUBSTITUTE(작성!E28,"~","~~"),"*","~*"),"?","~?"),거래처!$A$4:$I$43,8,FALSE),""))</f>
        <v/>
      </c>
      <c r="S31" s="4">
        <f>IF(작성!$B28="","",IFERROR(VLOOKUP(SUBSTITUTE(SUBSTITUTE(SUBSTITUTE(작성!E28,"~","~~"),"*","~*"),"?","~?"),거래처!$A$4:$I$43,9,FALSE),""))</f>
        <v/>
      </c>
      <c r="T31" s="4">
        <f>IF(작성!$B28="","",TEXT(작성!F28,"0"))</f>
        <v/>
      </c>
      <c r="U31" s="4">
        <f>IF(작성!$B28="","",TEXT(작성!G28,"0"))</f>
        <v/>
      </c>
      <c r="V31" s="4">
        <f>IF(작성!$B28="","",작성!H28)</f>
        <v/>
      </c>
      <c r="W31" s="5">
        <f>IF(OR(작성!$B28="",작성!J28=""),"",TEXT(작성!I28,"00"))</f>
        <v/>
      </c>
      <c r="X31" s="5">
        <f>IF(OR(작성!$B28="",작성!J28=""),"",작성!J28)</f>
        <v/>
      </c>
      <c r="Y31" s="5">
        <f>IF(OR(작성!$B28="",작성!J28=""),"",작성!K28)</f>
        <v/>
      </c>
      <c r="Z31" s="5">
        <f>IF(OR(작성!$B28="",작성!J28=""),"",IF(작성!L28=INT(작성!L28),TEXT(작성!L28,"0"),TEXT(작성!L28,"0.##")))</f>
        <v/>
      </c>
      <c r="AA31" s="5">
        <f>IF(OR(작성!$B28="",작성!J28=""),"",IF(작성!M28=INT(작성!M28),TEXT(작성!M28,"0"),TEXT(작성!M28,"0.##")))</f>
        <v/>
      </c>
      <c r="AB31" s="5">
        <f>IF(OR(작성!$B28="",작성!J28=""),"",TEXT(작성!N28,"0"))</f>
        <v/>
      </c>
      <c r="AC31" s="5">
        <f>IF(OR(작성!$B28="",작성!J28=""),"",TEXT(작성!O28,"0"))</f>
        <v/>
      </c>
      <c r="AD31" s="5">
        <f>IF(OR(작성!$B28="",작성!J28=""),"","")</f>
        <v/>
      </c>
      <c r="AE31" s="5">
        <f>IF(OR(작성!$B28="",작성!Q28=""),"",TEXT(작성!P28,"00"))</f>
        <v/>
      </c>
      <c r="AF31" s="5">
        <f>IF(OR(작성!$B28="",작성!Q28=""),"",작성!Q28)</f>
        <v/>
      </c>
      <c r="AG31" s="5">
        <f>IF(OR(작성!$B28="",작성!Q28=""),"",작성!R28)</f>
        <v/>
      </c>
      <c r="AH31" s="5">
        <f>IF(OR(작성!$B28="",작성!Q28=""),"",IF(작성!S28=INT(작성!S28),TEXT(작성!S28,"0"),TEXT(작성!S28,"0.##")))</f>
        <v/>
      </c>
      <c r="AI31" s="5">
        <f>IF(OR(작성!$B28="",작성!Q28=""),"",IF(작성!T28=INT(작성!T28),TEXT(작성!T28,"0"),TEXT(작성!T28,"0.##")))</f>
        <v/>
      </c>
      <c r="AJ31" s="5">
        <f>IF(OR(작성!$B28="",작성!Q28=""),"",TEXT(작성!U28,"0"))</f>
        <v/>
      </c>
      <c r="AK31" s="5">
        <f>IF(OR(작성!$B28="",작성!Q28=""),"",TEXT(작성!V28,"0"))</f>
        <v/>
      </c>
      <c r="AL31" s="5">
        <f>IF(OR(작성!$B28="",작성!Q28=""),"","")</f>
        <v/>
      </c>
      <c r="AM31" s="5">
        <f>IF(OR(작성!$B28="",작성!X28=""),"",TEXT(작성!W28,"00"))</f>
        <v/>
      </c>
      <c r="AN31" s="5">
        <f>IF(OR(작성!$B28="",작성!X28=""),"",작성!X28)</f>
        <v/>
      </c>
      <c r="AO31" s="5">
        <f>IF(OR(작성!$B28="",작성!X28=""),"",작성!Y28)</f>
        <v/>
      </c>
      <c r="AP31" s="5">
        <f>IF(OR(작성!$B28="",작성!X28=""),"",IF(작성!Z28=INT(작성!Z28),TEXT(작성!Z28,"0"),TEXT(작성!Z28,"0.##")))</f>
        <v/>
      </c>
      <c r="AQ31" s="5">
        <f>IF(OR(작성!$B28="",작성!X28=""),"",IF(작성!AA28=INT(작성!AA28),TEXT(작성!AA28,"0"),TEXT(작성!AA28,"0.##")))</f>
        <v/>
      </c>
      <c r="AR31" s="5">
        <f>IF(OR(작성!$B28="",작성!X28=""),"",TEXT(작성!AB28,"0"))</f>
        <v/>
      </c>
      <c r="AS31" s="5">
        <f>IF(OR(작성!$B28="",작성!X28=""),"",TEXT(작성!AC28,"0"))</f>
        <v/>
      </c>
      <c r="AT31" s="5">
        <f>IF(OR(작성!$B28="",작성!X28=""),"","")</f>
        <v/>
      </c>
      <c r="AU31" s="5">
        <f>IF(OR(작성!$B28="",작성!AE28=""),"",TEXT(작성!AD28,"00"))</f>
        <v/>
      </c>
      <c r="AV31" s="5">
        <f>IF(OR(작성!$B28="",작성!AE28=""),"",작성!AE28)</f>
        <v/>
      </c>
      <c r="AW31" s="5">
        <f>IF(OR(작성!$B28="",작성!AE28=""),"",작성!AF28)</f>
        <v/>
      </c>
      <c r="AX31" s="5">
        <f>IF(OR(작성!$B28="",작성!AE28=""),"",IF(작성!AG28=INT(작성!AG28),TEXT(작성!AG28,"0"),TEXT(작성!AG28,"0.##")))</f>
        <v/>
      </c>
      <c r="AY31" s="5">
        <f>IF(OR(작성!$B28="",작성!AE28=""),"",IF(작성!AH28=INT(작성!AH28),TEXT(작성!AH28,"0"),TEXT(작성!AH28,"0.##")))</f>
        <v/>
      </c>
      <c r="AZ31" s="5">
        <f>IF(OR(작성!$B28="",작성!AE28=""),"",TEXT(작성!AI28,"0"))</f>
        <v/>
      </c>
      <c r="BA31" s="5">
        <f>IF(OR(작성!$B28="",작성!AE28=""),"",TEXT(작성!AJ28,"0"))</f>
        <v/>
      </c>
      <c r="BB31" s="5">
        <f>IF(OR(작성!$B28="",작성!AE28=""),"","")</f>
        <v/>
      </c>
      <c r="BC31" s="5">
        <f>""</f>
        <v/>
      </c>
      <c r="BD31" s="5">
        <f>""</f>
        <v/>
      </c>
      <c r="BE31" s="5">
        <f>""</f>
        <v/>
      </c>
      <c r="BF31" s="5">
        <f>""</f>
        <v/>
      </c>
      <c r="BG31" s="4">
        <f>IF(작성!$B28="","",IF(작성!D28="영수","01","02"))</f>
        <v/>
      </c>
    </row>
    <row r="32">
      <c r="A32" s="4">
        <f>IF(작성!$B29="","",IF(작성!C29="영세율","02","01"))</f>
        <v/>
      </c>
      <c r="B32" s="4">
        <f>IF(작성!$B29="","",IF(AND(ISNUMBER(작성!B29),작성!B29&gt;=20000101,작성!B29&lt;=29991231),TEXT(작성!B29,"0"),IF(AND(ISNUMBER(작성!B29),작성!B29&gt;=36526,작성!B29&lt;=73050),TEXT(작성!B29,"yyyymmdd"),IF(AND(NOT(ISNUMBER(작성!B29)),LEN(작성!B29)=8,ISNUMBER(VALUE(작성!B29))),작성!B29,""))))</f>
        <v/>
      </c>
      <c r="C32" s="4">
        <f>IF(작성!$B29="","",SUBSTITUTE(SUBSTITUTE(내정보!$B$3,"-","")," ",""))</f>
        <v/>
      </c>
      <c r="D32" s="4">
        <f>IF(작성!$B29="","",내정보!$B$4)</f>
        <v/>
      </c>
      <c r="E32" s="4">
        <f>IF(작성!$B29="","",내정보!$B$5)</f>
        <v/>
      </c>
      <c r="F32" s="4">
        <f>IF(작성!$B29="","",내정보!$B$6)</f>
        <v/>
      </c>
      <c r="G32" s="4">
        <f>IF(작성!$B29="","",내정보!$B$7)</f>
        <v/>
      </c>
      <c r="H32" s="4">
        <f>IF(작성!$B29="","",내정보!$B$8)</f>
        <v/>
      </c>
      <c r="I32" s="4">
        <f>IF(작성!$B29="","",내정보!$B$9)</f>
        <v/>
      </c>
      <c r="J32" s="4">
        <f>IF(작성!$B29="","",내정보!$B$10)</f>
        <v/>
      </c>
      <c r="K32" s="4">
        <f>IF(작성!$B29="","",SUBSTITUTE(SUBSTITUTE(IFERROR(VLOOKUP(SUBSTITUTE(SUBSTITUTE(SUBSTITUTE(작성!E29,"~","~~"),"*","~*"),"?","~?"),거래처!$A$4:$I$43,2,FALSE),""),"-","")," ",""))</f>
        <v/>
      </c>
      <c r="L32" s="4">
        <f>IF(작성!$B29="","",IFERROR(VLOOKUP(SUBSTITUTE(SUBSTITUTE(SUBSTITUTE(작성!E29,"~","~~"),"*","~*"),"?","~?"),거래처!$A$4:$I$43,3,FALSE),""))</f>
        <v/>
      </c>
      <c r="M32" s="4">
        <f>IF(작성!$B29="","",IFERROR(VLOOKUP(SUBSTITUTE(SUBSTITUTE(SUBSTITUTE(작성!E29,"~","~~"),"*","~*"),"?","~?"),거래처!$A$4:$I$43,1,FALSE),""))</f>
        <v/>
      </c>
      <c r="N32" s="4">
        <f>IF(작성!$B29="","",IFERROR(VLOOKUP(SUBSTITUTE(SUBSTITUTE(SUBSTITUTE(작성!E29,"~","~~"),"*","~*"),"?","~?"),거래처!$A$4:$I$43,4,FALSE),""))</f>
        <v/>
      </c>
      <c r="O32" s="4">
        <f>IF(작성!$B29="","",IFERROR(VLOOKUP(SUBSTITUTE(SUBSTITUTE(SUBSTITUTE(작성!E29,"~","~~"),"*","~*"),"?","~?"),거래처!$A$4:$I$43,5,FALSE),""))</f>
        <v/>
      </c>
      <c r="P32" s="4">
        <f>IF(작성!$B29="","",IFERROR(VLOOKUP(SUBSTITUTE(SUBSTITUTE(SUBSTITUTE(작성!E29,"~","~~"),"*","~*"),"?","~?"),거래처!$A$4:$I$43,6,FALSE),""))</f>
        <v/>
      </c>
      <c r="Q32" s="4">
        <f>IF(작성!$B29="","",IFERROR(VLOOKUP(SUBSTITUTE(SUBSTITUTE(SUBSTITUTE(작성!E29,"~","~~"),"*","~*"),"?","~?"),거래처!$A$4:$I$43,7,FALSE),""))</f>
        <v/>
      </c>
      <c r="R32" s="4">
        <f>IF(작성!$B29="","",IFERROR(VLOOKUP(SUBSTITUTE(SUBSTITUTE(SUBSTITUTE(작성!E29,"~","~~"),"*","~*"),"?","~?"),거래처!$A$4:$I$43,8,FALSE),""))</f>
        <v/>
      </c>
      <c r="S32" s="4">
        <f>IF(작성!$B29="","",IFERROR(VLOOKUP(SUBSTITUTE(SUBSTITUTE(SUBSTITUTE(작성!E29,"~","~~"),"*","~*"),"?","~?"),거래처!$A$4:$I$43,9,FALSE),""))</f>
        <v/>
      </c>
      <c r="T32" s="4">
        <f>IF(작성!$B29="","",TEXT(작성!F29,"0"))</f>
        <v/>
      </c>
      <c r="U32" s="4">
        <f>IF(작성!$B29="","",TEXT(작성!G29,"0"))</f>
        <v/>
      </c>
      <c r="V32" s="4">
        <f>IF(작성!$B29="","",작성!H29)</f>
        <v/>
      </c>
      <c r="W32" s="5">
        <f>IF(OR(작성!$B29="",작성!J29=""),"",TEXT(작성!I29,"00"))</f>
        <v/>
      </c>
      <c r="X32" s="5">
        <f>IF(OR(작성!$B29="",작성!J29=""),"",작성!J29)</f>
        <v/>
      </c>
      <c r="Y32" s="5">
        <f>IF(OR(작성!$B29="",작성!J29=""),"",작성!K29)</f>
        <v/>
      </c>
      <c r="Z32" s="5">
        <f>IF(OR(작성!$B29="",작성!J29=""),"",IF(작성!L29=INT(작성!L29),TEXT(작성!L29,"0"),TEXT(작성!L29,"0.##")))</f>
        <v/>
      </c>
      <c r="AA32" s="5">
        <f>IF(OR(작성!$B29="",작성!J29=""),"",IF(작성!M29=INT(작성!M29),TEXT(작성!M29,"0"),TEXT(작성!M29,"0.##")))</f>
        <v/>
      </c>
      <c r="AB32" s="5">
        <f>IF(OR(작성!$B29="",작성!J29=""),"",TEXT(작성!N29,"0"))</f>
        <v/>
      </c>
      <c r="AC32" s="5">
        <f>IF(OR(작성!$B29="",작성!J29=""),"",TEXT(작성!O29,"0"))</f>
        <v/>
      </c>
      <c r="AD32" s="5">
        <f>IF(OR(작성!$B29="",작성!J29=""),"","")</f>
        <v/>
      </c>
      <c r="AE32" s="5">
        <f>IF(OR(작성!$B29="",작성!Q29=""),"",TEXT(작성!P29,"00"))</f>
        <v/>
      </c>
      <c r="AF32" s="5">
        <f>IF(OR(작성!$B29="",작성!Q29=""),"",작성!Q29)</f>
        <v/>
      </c>
      <c r="AG32" s="5">
        <f>IF(OR(작성!$B29="",작성!Q29=""),"",작성!R29)</f>
        <v/>
      </c>
      <c r="AH32" s="5">
        <f>IF(OR(작성!$B29="",작성!Q29=""),"",IF(작성!S29=INT(작성!S29),TEXT(작성!S29,"0"),TEXT(작성!S29,"0.##")))</f>
        <v/>
      </c>
      <c r="AI32" s="5">
        <f>IF(OR(작성!$B29="",작성!Q29=""),"",IF(작성!T29=INT(작성!T29),TEXT(작성!T29,"0"),TEXT(작성!T29,"0.##")))</f>
        <v/>
      </c>
      <c r="AJ32" s="5">
        <f>IF(OR(작성!$B29="",작성!Q29=""),"",TEXT(작성!U29,"0"))</f>
        <v/>
      </c>
      <c r="AK32" s="5">
        <f>IF(OR(작성!$B29="",작성!Q29=""),"",TEXT(작성!V29,"0"))</f>
        <v/>
      </c>
      <c r="AL32" s="5">
        <f>IF(OR(작성!$B29="",작성!Q29=""),"","")</f>
        <v/>
      </c>
      <c r="AM32" s="5">
        <f>IF(OR(작성!$B29="",작성!X29=""),"",TEXT(작성!W29,"00"))</f>
        <v/>
      </c>
      <c r="AN32" s="5">
        <f>IF(OR(작성!$B29="",작성!X29=""),"",작성!X29)</f>
        <v/>
      </c>
      <c r="AO32" s="5">
        <f>IF(OR(작성!$B29="",작성!X29=""),"",작성!Y29)</f>
        <v/>
      </c>
      <c r="AP32" s="5">
        <f>IF(OR(작성!$B29="",작성!X29=""),"",IF(작성!Z29=INT(작성!Z29),TEXT(작성!Z29,"0"),TEXT(작성!Z29,"0.##")))</f>
        <v/>
      </c>
      <c r="AQ32" s="5">
        <f>IF(OR(작성!$B29="",작성!X29=""),"",IF(작성!AA29=INT(작성!AA29),TEXT(작성!AA29,"0"),TEXT(작성!AA29,"0.##")))</f>
        <v/>
      </c>
      <c r="AR32" s="5">
        <f>IF(OR(작성!$B29="",작성!X29=""),"",TEXT(작성!AB29,"0"))</f>
        <v/>
      </c>
      <c r="AS32" s="5">
        <f>IF(OR(작성!$B29="",작성!X29=""),"",TEXT(작성!AC29,"0"))</f>
        <v/>
      </c>
      <c r="AT32" s="5">
        <f>IF(OR(작성!$B29="",작성!X29=""),"","")</f>
        <v/>
      </c>
      <c r="AU32" s="5">
        <f>IF(OR(작성!$B29="",작성!AE29=""),"",TEXT(작성!AD29,"00"))</f>
        <v/>
      </c>
      <c r="AV32" s="5">
        <f>IF(OR(작성!$B29="",작성!AE29=""),"",작성!AE29)</f>
        <v/>
      </c>
      <c r="AW32" s="5">
        <f>IF(OR(작성!$B29="",작성!AE29=""),"",작성!AF29)</f>
        <v/>
      </c>
      <c r="AX32" s="5">
        <f>IF(OR(작성!$B29="",작성!AE29=""),"",IF(작성!AG29=INT(작성!AG29),TEXT(작성!AG29,"0"),TEXT(작성!AG29,"0.##")))</f>
        <v/>
      </c>
      <c r="AY32" s="5">
        <f>IF(OR(작성!$B29="",작성!AE29=""),"",IF(작성!AH29=INT(작성!AH29),TEXT(작성!AH29,"0"),TEXT(작성!AH29,"0.##")))</f>
        <v/>
      </c>
      <c r="AZ32" s="5">
        <f>IF(OR(작성!$B29="",작성!AE29=""),"",TEXT(작성!AI29,"0"))</f>
        <v/>
      </c>
      <c r="BA32" s="5">
        <f>IF(OR(작성!$B29="",작성!AE29=""),"",TEXT(작성!AJ29,"0"))</f>
        <v/>
      </c>
      <c r="BB32" s="5">
        <f>IF(OR(작성!$B29="",작성!AE29=""),"","")</f>
        <v/>
      </c>
      <c r="BC32" s="5">
        <f>""</f>
        <v/>
      </c>
      <c r="BD32" s="5">
        <f>""</f>
        <v/>
      </c>
      <c r="BE32" s="5">
        <f>""</f>
        <v/>
      </c>
      <c r="BF32" s="5">
        <f>""</f>
        <v/>
      </c>
      <c r="BG32" s="4">
        <f>IF(작성!$B29="","",IF(작성!D29="영수","01","02"))</f>
        <v/>
      </c>
    </row>
    <row r="33">
      <c r="A33" s="4">
        <f>IF(작성!$B30="","",IF(작성!C30="영세율","02","01"))</f>
        <v/>
      </c>
      <c r="B33" s="4">
        <f>IF(작성!$B30="","",IF(AND(ISNUMBER(작성!B30),작성!B30&gt;=20000101,작성!B30&lt;=29991231),TEXT(작성!B30,"0"),IF(AND(ISNUMBER(작성!B30),작성!B30&gt;=36526,작성!B30&lt;=73050),TEXT(작성!B30,"yyyymmdd"),IF(AND(NOT(ISNUMBER(작성!B30)),LEN(작성!B30)=8,ISNUMBER(VALUE(작성!B30))),작성!B30,""))))</f>
        <v/>
      </c>
      <c r="C33" s="4">
        <f>IF(작성!$B30="","",SUBSTITUTE(SUBSTITUTE(내정보!$B$3,"-","")," ",""))</f>
        <v/>
      </c>
      <c r="D33" s="4">
        <f>IF(작성!$B30="","",내정보!$B$4)</f>
        <v/>
      </c>
      <c r="E33" s="4">
        <f>IF(작성!$B30="","",내정보!$B$5)</f>
        <v/>
      </c>
      <c r="F33" s="4">
        <f>IF(작성!$B30="","",내정보!$B$6)</f>
        <v/>
      </c>
      <c r="G33" s="4">
        <f>IF(작성!$B30="","",내정보!$B$7)</f>
        <v/>
      </c>
      <c r="H33" s="4">
        <f>IF(작성!$B30="","",내정보!$B$8)</f>
        <v/>
      </c>
      <c r="I33" s="4">
        <f>IF(작성!$B30="","",내정보!$B$9)</f>
        <v/>
      </c>
      <c r="J33" s="4">
        <f>IF(작성!$B30="","",내정보!$B$10)</f>
        <v/>
      </c>
      <c r="K33" s="4">
        <f>IF(작성!$B30="","",SUBSTITUTE(SUBSTITUTE(IFERROR(VLOOKUP(SUBSTITUTE(SUBSTITUTE(SUBSTITUTE(작성!E30,"~","~~"),"*","~*"),"?","~?"),거래처!$A$4:$I$43,2,FALSE),""),"-","")," ",""))</f>
        <v/>
      </c>
      <c r="L33" s="4">
        <f>IF(작성!$B30="","",IFERROR(VLOOKUP(SUBSTITUTE(SUBSTITUTE(SUBSTITUTE(작성!E30,"~","~~"),"*","~*"),"?","~?"),거래처!$A$4:$I$43,3,FALSE),""))</f>
        <v/>
      </c>
      <c r="M33" s="4">
        <f>IF(작성!$B30="","",IFERROR(VLOOKUP(SUBSTITUTE(SUBSTITUTE(SUBSTITUTE(작성!E30,"~","~~"),"*","~*"),"?","~?"),거래처!$A$4:$I$43,1,FALSE),""))</f>
        <v/>
      </c>
      <c r="N33" s="4">
        <f>IF(작성!$B30="","",IFERROR(VLOOKUP(SUBSTITUTE(SUBSTITUTE(SUBSTITUTE(작성!E30,"~","~~"),"*","~*"),"?","~?"),거래처!$A$4:$I$43,4,FALSE),""))</f>
        <v/>
      </c>
      <c r="O33" s="4">
        <f>IF(작성!$B30="","",IFERROR(VLOOKUP(SUBSTITUTE(SUBSTITUTE(SUBSTITUTE(작성!E30,"~","~~"),"*","~*"),"?","~?"),거래처!$A$4:$I$43,5,FALSE),""))</f>
        <v/>
      </c>
      <c r="P33" s="4">
        <f>IF(작성!$B30="","",IFERROR(VLOOKUP(SUBSTITUTE(SUBSTITUTE(SUBSTITUTE(작성!E30,"~","~~"),"*","~*"),"?","~?"),거래처!$A$4:$I$43,6,FALSE),""))</f>
        <v/>
      </c>
      <c r="Q33" s="4">
        <f>IF(작성!$B30="","",IFERROR(VLOOKUP(SUBSTITUTE(SUBSTITUTE(SUBSTITUTE(작성!E30,"~","~~"),"*","~*"),"?","~?"),거래처!$A$4:$I$43,7,FALSE),""))</f>
        <v/>
      </c>
      <c r="R33" s="4">
        <f>IF(작성!$B30="","",IFERROR(VLOOKUP(SUBSTITUTE(SUBSTITUTE(SUBSTITUTE(작성!E30,"~","~~"),"*","~*"),"?","~?"),거래처!$A$4:$I$43,8,FALSE),""))</f>
        <v/>
      </c>
      <c r="S33" s="4">
        <f>IF(작성!$B30="","",IFERROR(VLOOKUP(SUBSTITUTE(SUBSTITUTE(SUBSTITUTE(작성!E30,"~","~~"),"*","~*"),"?","~?"),거래처!$A$4:$I$43,9,FALSE),""))</f>
        <v/>
      </c>
      <c r="T33" s="4">
        <f>IF(작성!$B30="","",TEXT(작성!F30,"0"))</f>
        <v/>
      </c>
      <c r="U33" s="4">
        <f>IF(작성!$B30="","",TEXT(작성!G30,"0"))</f>
        <v/>
      </c>
      <c r="V33" s="4">
        <f>IF(작성!$B30="","",작성!H30)</f>
        <v/>
      </c>
      <c r="W33" s="5">
        <f>IF(OR(작성!$B30="",작성!J30=""),"",TEXT(작성!I30,"00"))</f>
        <v/>
      </c>
      <c r="X33" s="5">
        <f>IF(OR(작성!$B30="",작성!J30=""),"",작성!J30)</f>
        <v/>
      </c>
      <c r="Y33" s="5">
        <f>IF(OR(작성!$B30="",작성!J30=""),"",작성!K30)</f>
        <v/>
      </c>
      <c r="Z33" s="5">
        <f>IF(OR(작성!$B30="",작성!J30=""),"",IF(작성!L30=INT(작성!L30),TEXT(작성!L30,"0"),TEXT(작성!L30,"0.##")))</f>
        <v/>
      </c>
      <c r="AA33" s="5">
        <f>IF(OR(작성!$B30="",작성!J30=""),"",IF(작성!M30=INT(작성!M30),TEXT(작성!M30,"0"),TEXT(작성!M30,"0.##")))</f>
        <v/>
      </c>
      <c r="AB33" s="5">
        <f>IF(OR(작성!$B30="",작성!J30=""),"",TEXT(작성!N30,"0"))</f>
        <v/>
      </c>
      <c r="AC33" s="5">
        <f>IF(OR(작성!$B30="",작성!J30=""),"",TEXT(작성!O30,"0"))</f>
        <v/>
      </c>
      <c r="AD33" s="5">
        <f>IF(OR(작성!$B30="",작성!J30=""),"","")</f>
        <v/>
      </c>
      <c r="AE33" s="5">
        <f>IF(OR(작성!$B30="",작성!Q30=""),"",TEXT(작성!P30,"00"))</f>
        <v/>
      </c>
      <c r="AF33" s="5">
        <f>IF(OR(작성!$B30="",작성!Q30=""),"",작성!Q30)</f>
        <v/>
      </c>
      <c r="AG33" s="5">
        <f>IF(OR(작성!$B30="",작성!Q30=""),"",작성!R30)</f>
        <v/>
      </c>
      <c r="AH33" s="5">
        <f>IF(OR(작성!$B30="",작성!Q30=""),"",IF(작성!S30=INT(작성!S30),TEXT(작성!S30,"0"),TEXT(작성!S30,"0.##")))</f>
        <v/>
      </c>
      <c r="AI33" s="5">
        <f>IF(OR(작성!$B30="",작성!Q30=""),"",IF(작성!T30=INT(작성!T30),TEXT(작성!T30,"0"),TEXT(작성!T30,"0.##")))</f>
        <v/>
      </c>
      <c r="AJ33" s="5">
        <f>IF(OR(작성!$B30="",작성!Q30=""),"",TEXT(작성!U30,"0"))</f>
        <v/>
      </c>
      <c r="AK33" s="5">
        <f>IF(OR(작성!$B30="",작성!Q30=""),"",TEXT(작성!V30,"0"))</f>
        <v/>
      </c>
      <c r="AL33" s="5">
        <f>IF(OR(작성!$B30="",작성!Q30=""),"","")</f>
        <v/>
      </c>
      <c r="AM33" s="5">
        <f>IF(OR(작성!$B30="",작성!X30=""),"",TEXT(작성!W30,"00"))</f>
        <v/>
      </c>
      <c r="AN33" s="5">
        <f>IF(OR(작성!$B30="",작성!X30=""),"",작성!X30)</f>
        <v/>
      </c>
      <c r="AO33" s="5">
        <f>IF(OR(작성!$B30="",작성!X30=""),"",작성!Y30)</f>
        <v/>
      </c>
      <c r="AP33" s="5">
        <f>IF(OR(작성!$B30="",작성!X30=""),"",IF(작성!Z30=INT(작성!Z30),TEXT(작성!Z30,"0"),TEXT(작성!Z30,"0.##")))</f>
        <v/>
      </c>
      <c r="AQ33" s="5">
        <f>IF(OR(작성!$B30="",작성!X30=""),"",IF(작성!AA30=INT(작성!AA30),TEXT(작성!AA30,"0"),TEXT(작성!AA30,"0.##")))</f>
        <v/>
      </c>
      <c r="AR33" s="5">
        <f>IF(OR(작성!$B30="",작성!X30=""),"",TEXT(작성!AB30,"0"))</f>
        <v/>
      </c>
      <c r="AS33" s="5">
        <f>IF(OR(작성!$B30="",작성!X30=""),"",TEXT(작성!AC30,"0"))</f>
        <v/>
      </c>
      <c r="AT33" s="5">
        <f>IF(OR(작성!$B30="",작성!X30=""),"","")</f>
        <v/>
      </c>
      <c r="AU33" s="5">
        <f>IF(OR(작성!$B30="",작성!AE30=""),"",TEXT(작성!AD30,"00"))</f>
        <v/>
      </c>
      <c r="AV33" s="5">
        <f>IF(OR(작성!$B30="",작성!AE30=""),"",작성!AE30)</f>
        <v/>
      </c>
      <c r="AW33" s="5">
        <f>IF(OR(작성!$B30="",작성!AE30=""),"",작성!AF30)</f>
        <v/>
      </c>
      <c r="AX33" s="5">
        <f>IF(OR(작성!$B30="",작성!AE30=""),"",IF(작성!AG30=INT(작성!AG30),TEXT(작성!AG30,"0"),TEXT(작성!AG30,"0.##")))</f>
        <v/>
      </c>
      <c r="AY33" s="5">
        <f>IF(OR(작성!$B30="",작성!AE30=""),"",IF(작성!AH30=INT(작성!AH30),TEXT(작성!AH30,"0"),TEXT(작성!AH30,"0.##")))</f>
        <v/>
      </c>
      <c r="AZ33" s="5">
        <f>IF(OR(작성!$B30="",작성!AE30=""),"",TEXT(작성!AI30,"0"))</f>
        <v/>
      </c>
      <c r="BA33" s="5">
        <f>IF(OR(작성!$B30="",작성!AE30=""),"",TEXT(작성!AJ30,"0"))</f>
        <v/>
      </c>
      <c r="BB33" s="5">
        <f>IF(OR(작성!$B30="",작성!AE30=""),"","")</f>
        <v/>
      </c>
      <c r="BC33" s="5">
        <f>""</f>
        <v/>
      </c>
      <c r="BD33" s="5">
        <f>""</f>
        <v/>
      </c>
      <c r="BE33" s="5">
        <f>""</f>
        <v/>
      </c>
      <c r="BF33" s="5">
        <f>""</f>
        <v/>
      </c>
      <c r="BG33" s="4">
        <f>IF(작성!$B30="","",IF(작성!D30="영수","01","02"))</f>
        <v/>
      </c>
    </row>
    <row r="34">
      <c r="A34" s="4">
        <f>IF(작성!$B31="","",IF(작성!C31="영세율","02","01"))</f>
        <v/>
      </c>
      <c r="B34" s="4">
        <f>IF(작성!$B31="","",IF(AND(ISNUMBER(작성!B31),작성!B31&gt;=20000101,작성!B31&lt;=29991231),TEXT(작성!B31,"0"),IF(AND(ISNUMBER(작성!B31),작성!B31&gt;=36526,작성!B31&lt;=73050),TEXT(작성!B31,"yyyymmdd"),IF(AND(NOT(ISNUMBER(작성!B31)),LEN(작성!B31)=8,ISNUMBER(VALUE(작성!B31))),작성!B31,""))))</f>
        <v/>
      </c>
      <c r="C34" s="4">
        <f>IF(작성!$B31="","",SUBSTITUTE(SUBSTITUTE(내정보!$B$3,"-","")," ",""))</f>
        <v/>
      </c>
      <c r="D34" s="4">
        <f>IF(작성!$B31="","",내정보!$B$4)</f>
        <v/>
      </c>
      <c r="E34" s="4">
        <f>IF(작성!$B31="","",내정보!$B$5)</f>
        <v/>
      </c>
      <c r="F34" s="4">
        <f>IF(작성!$B31="","",내정보!$B$6)</f>
        <v/>
      </c>
      <c r="G34" s="4">
        <f>IF(작성!$B31="","",내정보!$B$7)</f>
        <v/>
      </c>
      <c r="H34" s="4">
        <f>IF(작성!$B31="","",내정보!$B$8)</f>
        <v/>
      </c>
      <c r="I34" s="4">
        <f>IF(작성!$B31="","",내정보!$B$9)</f>
        <v/>
      </c>
      <c r="J34" s="4">
        <f>IF(작성!$B31="","",내정보!$B$10)</f>
        <v/>
      </c>
      <c r="K34" s="4">
        <f>IF(작성!$B31="","",SUBSTITUTE(SUBSTITUTE(IFERROR(VLOOKUP(SUBSTITUTE(SUBSTITUTE(SUBSTITUTE(작성!E31,"~","~~"),"*","~*"),"?","~?"),거래처!$A$4:$I$43,2,FALSE),""),"-","")," ",""))</f>
        <v/>
      </c>
      <c r="L34" s="4">
        <f>IF(작성!$B31="","",IFERROR(VLOOKUP(SUBSTITUTE(SUBSTITUTE(SUBSTITUTE(작성!E31,"~","~~"),"*","~*"),"?","~?"),거래처!$A$4:$I$43,3,FALSE),""))</f>
        <v/>
      </c>
      <c r="M34" s="4">
        <f>IF(작성!$B31="","",IFERROR(VLOOKUP(SUBSTITUTE(SUBSTITUTE(SUBSTITUTE(작성!E31,"~","~~"),"*","~*"),"?","~?"),거래처!$A$4:$I$43,1,FALSE),""))</f>
        <v/>
      </c>
      <c r="N34" s="4">
        <f>IF(작성!$B31="","",IFERROR(VLOOKUP(SUBSTITUTE(SUBSTITUTE(SUBSTITUTE(작성!E31,"~","~~"),"*","~*"),"?","~?"),거래처!$A$4:$I$43,4,FALSE),""))</f>
        <v/>
      </c>
      <c r="O34" s="4">
        <f>IF(작성!$B31="","",IFERROR(VLOOKUP(SUBSTITUTE(SUBSTITUTE(SUBSTITUTE(작성!E31,"~","~~"),"*","~*"),"?","~?"),거래처!$A$4:$I$43,5,FALSE),""))</f>
        <v/>
      </c>
      <c r="P34" s="4">
        <f>IF(작성!$B31="","",IFERROR(VLOOKUP(SUBSTITUTE(SUBSTITUTE(SUBSTITUTE(작성!E31,"~","~~"),"*","~*"),"?","~?"),거래처!$A$4:$I$43,6,FALSE),""))</f>
        <v/>
      </c>
      <c r="Q34" s="4">
        <f>IF(작성!$B31="","",IFERROR(VLOOKUP(SUBSTITUTE(SUBSTITUTE(SUBSTITUTE(작성!E31,"~","~~"),"*","~*"),"?","~?"),거래처!$A$4:$I$43,7,FALSE),""))</f>
        <v/>
      </c>
      <c r="R34" s="4">
        <f>IF(작성!$B31="","",IFERROR(VLOOKUP(SUBSTITUTE(SUBSTITUTE(SUBSTITUTE(작성!E31,"~","~~"),"*","~*"),"?","~?"),거래처!$A$4:$I$43,8,FALSE),""))</f>
        <v/>
      </c>
      <c r="S34" s="4">
        <f>IF(작성!$B31="","",IFERROR(VLOOKUP(SUBSTITUTE(SUBSTITUTE(SUBSTITUTE(작성!E31,"~","~~"),"*","~*"),"?","~?"),거래처!$A$4:$I$43,9,FALSE),""))</f>
        <v/>
      </c>
      <c r="T34" s="4">
        <f>IF(작성!$B31="","",TEXT(작성!F31,"0"))</f>
        <v/>
      </c>
      <c r="U34" s="4">
        <f>IF(작성!$B31="","",TEXT(작성!G31,"0"))</f>
        <v/>
      </c>
      <c r="V34" s="4">
        <f>IF(작성!$B31="","",작성!H31)</f>
        <v/>
      </c>
      <c r="W34" s="5">
        <f>IF(OR(작성!$B31="",작성!J31=""),"",TEXT(작성!I31,"00"))</f>
        <v/>
      </c>
      <c r="X34" s="5">
        <f>IF(OR(작성!$B31="",작성!J31=""),"",작성!J31)</f>
        <v/>
      </c>
      <c r="Y34" s="5">
        <f>IF(OR(작성!$B31="",작성!J31=""),"",작성!K31)</f>
        <v/>
      </c>
      <c r="Z34" s="5">
        <f>IF(OR(작성!$B31="",작성!J31=""),"",IF(작성!L31=INT(작성!L31),TEXT(작성!L31,"0"),TEXT(작성!L31,"0.##")))</f>
        <v/>
      </c>
      <c r="AA34" s="5">
        <f>IF(OR(작성!$B31="",작성!J31=""),"",IF(작성!M31=INT(작성!M31),TEXT(작성!M31,"0"),TEXT(작성!M31,"0.##")))</f>
        <v/>
      </c>
      <c r="AB34" s="5">
        <f>IF(OR(작성!$B31="",작성!J31=""),"",TEXT(작성!N31,"0"))</f>
        <v/>
      </c>
      <c r="AC34" s="5">
        <f>IF(OR(작성!$B31="",작성!J31=""),"",TEXT(작성!O31,"0"))</f>
        <v/>
      </c>
      <c r="AD34" s="5">
        <f>IF(OR(작성!$B31="",작성!J31=""),"","")</f>
        <v/>
      </c>
      <c r="AE34" s="5">
        <f>IF(OR(작성!$B31="",작성!Q31=""),"",TEXT(작성!P31,"00"))</f>
        <v/>
      </c>
      <c r="AF34" s="5">
        <f>IF(OR(작성!$B31="",작성!Q31=""),"",작성!Q31)</f>
        <v/>
      </c>
      <c r="AG34" s="5">
        <f>IF(OR(작성!$B31="",작성!Q31=""),"",작성!R31)</f>
        <v/>
      </c>
      <c r="AH34" s="5">
        <f>IF(OR(작성!$B31="",작성!Q31=""),"",IF(작성!S31=INT(작성!S31),TEXT(작성!S31,"0"),TEXT(작성!S31,"0.##")))</f>
        <v/>
      </c>
      <c r="AI34" s="5">
        <f>IF(OR(작성!$B31="",작성!Q31=""),"",IF(작성!T31=INT(작성!T31),TEXT(작성!T31,"0"),TEXT(작성!T31,"0.##")))</f>
        <v/>
      </c>
      <c r="AJ34" s="5">
        <f>IF(OR(작성!$B31="",작성!Q31=""),"",TEXT(작성!U31,"0"))</f>
        <v/>
      </c>
      <c r="AK34" s="5">
        <f>IF(OR(작성!$B31="",작성!Q31=""),"",TEXT(작성!V31,"0"))</f>
        <v/>
      </c>
      <c r="AL34" s="5">
        <f>IF(OR(작성!$B31="",작성!Q31=""),"","")</f>
        <v/>
      </c>
      <c r="AM34" s="5">
        <f>IF(OR(작성!$B31="",작성!X31=""),"",TEXT(작성!W31,"00"))</f>
        <v/>
      </c>
      <c r="AN34" s="5">
        <f>IF(OR(작성!$B31="",작성!X31=""),"",작성!X31)</f>
        <v/>
      </c>
      <c r="AO34" s="5">
        <f>IF(OR(작성!$B31="",작성!X31=""),"",작성!Y31)</f>
        <v/>
      </c>
      <c r="AP34" s="5">
        <f>IF(OR(작성!$B31="",작성!X31=""),"",IF(작성!Z31=INT(작성!Z31),TEXT(작성!Z31,"0"),TEXT(작성!Z31,"0.##")))</f>
        <v/>
      </c>
      <c r="AQ34" s="5">
        <f>IF(OR(작성!$B31="",작성!X31=""),"",IF(작성!AA31=INT(작성!AA31),TEXT(작성!AA31,"0"),TEXT(작성!AA31,"0.##")))</f>
        <v/>
      </c>
      <c r="AR34" s="5">
        <f>IF(OR(작성!$B31="",작성!X31=""),"",TEXT(작성!AB31,"0"))</f>
        <v/>
      </c>
      <c r="AS34" s="5">
        <f>IF(OR(작성!$B31="",작성!X31=""),"",TEXT(작성!AC31,"0"))</f>
        <v/>
      </c>
      <c r="AT34" s="5">
        <f>IF(OR(작성!$B31="",작성!X31=""),"","")</f>
        <v/>
      </c>
      <c r="AU34" s="5">
        <f>IF(OR(작성!$B31="",작성!AE31=""),"",TEXT(작성!AD31,"00"))</f>
        <v/>
      </c>
      <c r="AV34" s="5">
        <f>IF(OR(작성!$B31="",작성!AE31=""),"",작성!AE31)</f>
        <v/>
      </c>
      <c r="AW34" s="5">
        <f>IF(OR(작성!$B31="",작성!AE31=""),"",작성!AF31)</f>
        <v/>
      </c>
      <c r="AX34" s="5">
        <f>IF(OR(작성!$B31="",작성!AE31=""),"",IF(작성!AG31=INT(작성!AG31),TEXT(작성!AG31,"0"),TEXT(작성!AG31,"0.##")))</f>
        <v/>
      </c>
      <c r="AY34" s="5">
        <f>IF(OR(작성!$B31="",작성!AE31=""),"",IF(작성!AH31=INT(작성!AH31),TEXT(작성!AH31,"0"),TEXT(작성!AH31,"0.##")))</f>
        <v/>
      </c>
      <c r="AZ34" s="5">
        <f>IF(OR(작성!$B31="",작성!AE31=""),"",TEXT(작성!AI31,"0"))</f>
        <v/>
      </c>
      <c r="BA34" s="5">
        <f>IF(OR(작성!$B31="",작성!AE31=""),"",TEXT(작성!AJ31,"0"))</f>
        <v/>
      </c>
      <c r="BB34" s="5">
        <f>IF(OR(작성!$B31="",작성!AE31=""),"","")</f>
        <v/>
      </c>
      <c r="BC34" s="5">
        <f>""</f>
        <v/>
      </c>
      <c r="BD34" s="5">
        <f>""</f>
        <v/>
      </c>
      <c r="BE34" s="5">
        <f>""</f>
        <v/>
      </c>
      <c r="BF34" s="5">
        <f>""</f>
        <v/>
      </c>
      <c r="BG34" s="4">
        <f>IF(작성!$B31="","",IF(작성!D31="영수","01","02"))</f>
        <v/>
      </c>
    </row>
    <row r="35">
      <c r="A35" s="4">
        <f>IF(작성!$B32="","",IF(작성!C32="영세율","02","01"))</f>
        <v/>
      </c>
      <c r="B35" s="4">
        <f>IF(작성!$B32="","",IF(AND(ISNUMBER(작성!B32),작성!B32&gt;=20000101,작성!B32&lt;=29991231),TEXT(작성!B32,"0"),IF(AND(ISNUMBER(작성!B32),작성!B32&gt;=36526,작성!B32&lt;=73050),TEXT(작성!B32,"yyyymmdd"),IF(AND(NOT(ISNUMBER(작성!B32)),LEN(작성!B32)=8,ISNUMBER(VALUE(작성!B32))),작성!B32,""))))</f>
        <v/>
      </c>
      <c r="C35" s="4">
        <f>IF(작성!$B32="","",SUBSTITUTE(SUBSTITUTE(내정보!$B$3,"-","")," ",""))</f>
        <v/>
      </c>
      <c r="D35" s="4">
        <f>IF(작성!$B32="","",내정보!$B$4)</f>
        <v/>
      </c>
      <c r="E35" s="4">
        <f>IF(작성!$B32="","",내정보!$B$5)</f>
        <v/>
      </c>
      <c r="F35" s="4">
        <f>IF(작성!$B32="","",내정보!$B$6)</f>
        <v/>
      </c>
      <c r="G35" s="4">
        <f>IF(작성!$B32="","",내정보!$B$7)</f>
        <v/>
      </c>
      <c r="H35" s="4">
        <f>IF(작성!$B32="","",내정보!$B$8)</f>
        <v/>
      </c>
      <c r="I35" s="4">
        <f>IF(작성!$B32="","",내정보!$B$9)</f>
        <v/>
      </c>
      <c r="J35" s="4">
        <f>IF(작성!$B32="","",내정보!$B$10)</f>
        <v/>
      </c>
      <c r="K35" s="4">
        <f>IF(작성!$B32="","",SUBSTITUTE(SUBSTITUTE(IFERROR(VLOOKUP(SUBSTITUTE(SUBSTITUTE(SUBSTITUTE(작성!E32,"~","~~"),"*","~*"),"?","~?"),거래처!$A$4:$I$43,2,FALSE),""),"-","")," ",""))</f>
        <v/>
      </c>
      <c r="L35" s="4">
        <f>IF(작성!$B32="","",IFERROR(VLOOKUP(SUBSTITUTE(SUBSTITUTE(SUBSTITUTE(작성!E32,"~","~~"),"*","~*"),"?","~?"),거래처!$A$4:$I$43,3,FALSE),""))</f>
        <v/>
      </c>
      <c r="M35" s="4">
        <f>IF(작성!$B32="","",IFERROR(VLOOKUP(SUBSTITUTE(SUBSTITUTE(SUBSTITUTE(작성!E32,"~","~~"),"*","~*"),"?","~?"),거래처!$A$4:$I$43,1,FALSE),""))</f>
        <v/>
      </c>
      <c r="N35" s="4">
        <f>IF(작성!$B32="","",IFERROR(VLOOKUP(SUBSTITUTE(SUBSTITUTE(SUBSTITUTE(작성!E32,"~","~~"),"*","~*"),"?","~?"),거래처!$A$4:$I$43,4,FALSE),""))</f>
        <v/>
      </c>
      <c r="O35" s="4">
        <f>IF(작성!$B32="","",IFERROR(VLOOKUP(SUBSTITUTE(SUBSTITUTE(SUBSTITUTE(작성!E32,"~","~~"),"*","~*"),"?","~?"),거래처!$A$4:$I$43,5,FALSE),""))</f>
        <v/>
      </c>
      <c r="P35" s="4">
        <f>IF(작성!$B32="","",IFERROR(VLOOKUP(SUBSTITUTE(SUBSTITUTE(SUBSTITUTE(작성!E32,"~","~~"),"*","~*"),"?","~?"),거래처!$A$4:$I$43,6,FALSE),""))</f>
        <v/>
      </c>
      <c r="Q35" s="4">
        <f>IF(작성!$B32="","",IFERROR(VLOOKUP(SUBSTITUTE(SUBSTITUTE(SUBSTITUTE(작성!E32,"~","~~"),"*","~*"),"?","~?"),거래처!$A$4:$I$43,7,FALSE),""))</f>
        <v/>
      </c>
      <c r="R35" s="4">
        <f>IF(작성!$B32="","",IFERROR(VLOOKUP(SUBSTITUTE(SUBSTITUTE(SUBSTITUTE(작성!E32,"~","~~"),"*","~*"),"?","~?"),거래처!$A$4:$I$43,8,FALSE),""))</f>
        <v/>
      </c>
      <c r="S35" s="4">
        <f>IF(작성!$B32="","",IFERROR(VLOOKUP(SUBSTITUTE(SUBSTITUTE(SUBSTITUTE(작성!E32,"~","~~"),"*","~*"),"?","~?"),거래처!$A$4:$I$43,9,FALSE),""))</f>
        <v/>
      </c>
      <c r="T35" s="4">
        <f>IF(작성!$B32="","",TEXT(작성!F32,"0"))</f>
        <v/>
      </c>
      <c r="U35" s="4">
        <f>IF(작성!$B32="","",TEXT(작성!G32,"0"))</f>
        <v/>
      </c>
      <c r="V35" s="4">
        <f>IF(작성!$B32="","",작성!H32)</f>
        <v/>
      </c>
      <c r="W35" s="5">
        <f>IF(OR(작성!$B32="",작성!J32=""),"",TEXT(작성!I32,"00"))</f>
        <v/>
      </c>
      <c r="X35" s="5">
        <f>IF(OR(작성!$B32="",작성!J32=""),"",작성!J32)</f>
        <v/>
      </c>
      <c r="Y35" s="5">
        <f>IF(OR(작성!$B32="",작성!J32=""),"",작성!K32)</f>
        <v/>
      </c>
      <c r="Z35" s="5">
        <f>IF(OR(작성!$B32="",작성!J32=""),"",IF(작성!L32=INT(작성!L32),TEXT(작성!L32,"0"),TEXT(작성!L32,"0.##")))</f>
        <v/>
      </c>
      <c r="AA35" s="5">
        <f>IF(OR(작성!$B32="",작성!J32=""),"",IF(작성!M32=INT(작성!M32),TEXT(작성!M32,"0"),TEXT(작성!M32,"0.##")))</f>
        <v/>
      </c>
      <c r="AB35" s="5">
        <f>IF(OR(작성!$B32="",작성!J32=""),"",TEXT(작성!N32,"0"))</f>
        <v/>
      </c>
      <c r="AC35" s="5">
        <f>IF(OR(작성!$B32="",작성!J32=""),"",TEXT(작성!O32,"0"))</f>
        <v/>
      </c>
      <c r="AD35" s="5">
        <f>IF(OR(작성!$B32="",작성!J32=""),"","")</f>
        <v/>
      </c>
      <c r="AE35" s="5">
        <f>IF(OR(작성!$B32="",작성!Q32=""),"",TEXT(작성!P32,"00"))</f>
        <v/>
      </c>
      <c r="AF35" s="5">
        <f>IF(OR(작성!$B32="",작성!Q32=""),"",작성!Q32)</f>
        <v/>
      </c>
      <c r="AG35" s="5">
        <f>IF(OR(작성!$B32="",작성!Q32=""),"",작성!R32)</f>
        <v/>
      </c>
      <c r="AH35" s="5">
        <f>IF(OR(작성!$B32="",작성!Q32=""),"",IF(작성!S32=INT(작성!S32),TEXT(작성!S32,"0"),TEXT(작성!S32,"0.##")))</f>
        <v/>
      </c>
      <c r="AI35" s="5">
        <f>IF(OR(작성!$B32="",작성!Q32=""),"",IF(작성!T32=INT(작성!T32),TEXT(작성!T32,"0"),TEXT(작성!T32,"0.##")))</f>
        <v/>
      </c>
      <c r="AJ35" s="5">
        <f>IF(OR(작성!$B32="",작성!Q32=""),"",TEXT(작성!U32,"0"))</f>
        <v/>
      </c>
      <c r="AK35" s="5">
        <f>IF(OR(작성!$B32="",작성!Q32=""),"",TEXT(작성!V32,"0"))</f>
        <v/>
      </c>
      <c r="AL35" s="5">
        <f>IF(OR(작성!$B32="",작성!Q32=""),"","")</f>
        <v/>
      </c>
      <c r="AM35" s="5">
        <f>IF(OR(작성!$B32="",작성!X32=""),"",TEXT(작성!W32,"00"))</f>
        <v/>
      </c>
      <c r="AN35" s="5">
        <f>IF(OR(작성!$B32="",작성!X32=""),"",작성!X32)</f>
        <v/>
      </c>
      <c r="AO35" s="5">
        <f>IF(OR(작성!$B32="",작성!X32=""),"",작성!Y32)</f>
        <v/>
      </c>
      <c r="AP35" s="5">
        <f>IF(OR(작성!$B32="",작성!X32=""),"",IF(작성!Z32=INT(작성!Z32),TEXT(작성!Z32,"0"),TEXT(작성!Z32,"0.##")))</f>
        <v/>
      </c>
      <c r="AQ35" s="5">
        <f>IF(OR(작성!$B32="",작성!X32=""),"",IF(작성!AA32=INT(작성!AA32),TEXT(작성!AA32,"0"),TEXT(작성!AA32,"0.##")))</f>
        <v/>
      </c>
      <c r="AR35" s="5">
        <f>IF(OR(작성!$B32="",작성!X32=""),"",TEXT(작성!AB32,"0"))</f>
        <v/>
      </c>
      <c r="AS35" s="5">
        <f>IF(OR(작성!$B32="",작성!X32=""),"",TEXT(작성!AC32,"0"))</f>
        <v/>
      </c>
      <c r="AT35" s="5">
        <f>IF(OR(작성!$B32="",작성!X32=""),"","")</f>
        <v/>
      </c>
      <c r="AU35" s="5">
        <f>IF(OR(작성!$B32="",작성!AE32=""),"",TEXT(작성!AD32,"00"))</f>
        <v/>
      </c>
      <c r="AV35" s="5">
        <f>IF(OR(작성!$B32="",작성!AE32=""),"",작성!AE32)</f>
        <v/>
      </c>
      <c r="AW35" s="5">
        <f>IF(OR(작성!$B32="",작성!AE32=""),"",작성!AF32)</f>
        <v/>
      </c>
      <c r="AX35" s="5">
        <f>IF(OR(작성!$B32="",작성!AE32=""),"",IF(작성!AG32=INT(작성!AG32),TEXT(작성!AG32,"0"),TEXT(작성!AG32,"0.##")))</f>
        <v/>
      </c>
      <c r="AY35" s="5">
        <f>IF(OR(작성!$B32="",작성!AE32=""),"",IF(작성!AH32=INT(작성!AH32),TEXT(작성!AH32,"0"),TEXT(작성!AH32,"0.##")))</f>
        <v/>
      </c>
      <c r="AZ35" s="5">
        <f>IF(OR(작성!$B32="",작성!AE32=""),"",TEXT(작성!AI32,"0"))</f>
        <v/>
      </c>
      <c r="BA35" s="5">
        <f>IF(OR(작성!$B32="",작성!AE32=""),"",TEXT(작성!AJ32,"0"))</f>
        <v/>
      </c>
      <c r="BB35" s="5">
        <f>IF(OR(작성!$B32="",작성!AE32=""),"","")</f>
        <v/>
      </c>
      <c r="BC35" s="5">
        <f>""</f>
        <v/>
      </c>
      <c r="BD35" s="5">
        <f>""</f>
        <v/>
      </c>
      <c r="BE35" s="5">
        <f>""</f>
        <v/>
      </c>
      <c r="BF35" s="5">
        <f>""</f>
        <v/>
      </c>
      <c r="BG35" s="4">
        <f>IF(작성!$B32="","",IF(작성!D32="영수","01","02"))</f>
        <v/>
      </c>
    </row>
    <row r="36">
      <c r="A36" s="4">
        <f>IF(작성!$B33="","",IF(작성!C33="영세율","02","01"))</f>
        <v/>
      </c>
      <c r="B36" s="4">
        <f>IF(작성!$B33="","",IF(AND(ISNUMBER(작성!B33),작성!B33&gt;=20000101,작성!B33&lt;=29991231),TEXT(작성!B33,"0"),IF(AND(ISNUMBER(작성!B33),작성!B33&gt;=36526,작성!B33&lt;=73050),TEXT(작성!B33,"yyyymmdd"),IF(AND(NOT(ISNUMBER(작성!B33)),LEN(작성!B33)=8,ISNUMBER(VALUE(작성!B33))),작성!B33,""))))</f>
        <v/>
      </c>
      <c r="C36" s="4">
        <f>IF(작성!$B33="","",SUBSTITUTE(SUBSTITUTE(내정보!$B$3,"-","")," ",""))</f>
        <v/>
      </c>
      <c r="D36" s="4">
        <f>IF(작성!$B33="","",내정보!$B$4)</f>
        <v/>
      </c>
      <c r="E36" s="4">
        <f>IF(작성!$B33="","",내정보!$B$5)</f>
        <v/>
      </c>
      <c r="F36" s="4">
        <f>IF(작성!$B33="","",내정보!$B$6)</f>
        <v/>
      </c>
      <c r="G36" s="4">
        <f>IF(작성!$B33="","",내정보!$B$7)</f>
        <v/>
      </c>
      <c r="H36" s="4">
        <f>IF(작성!$B33="","",내정보!$B$8)</f>
        <v/>
      </c>
      <c r="I36" s="4">
        <f>IF(작성!$B33="","",내정보!$B$9)</f>
        <v/>
      </c>
      <c r="J36" s="4">
        <f>IF(작성!$B33="","",내정보!$B$10)</f>
        <v/>
      </c>
      <c r="K36" s="4">
        <f>IF(작성!$B33="","",SUBSTITUTE(SUBSTITUTE(IFERROR(VLOOKUP(SUBSTITUTE(SUBSTITUTE(SUBSTITUTE(작성!E33,"~","~~"),"*","~*"),"?","~?"),거래처!$A$4:$I$43,2,FALSE),""),"-","")," ",""))</f>
        <v/>
      </c>
      <c r="L36" s="4">
        <f>IF(작성!$B33="","",IFERROR(VLOOKUP(SUBSTITUTE(SUBSTITUTE(SUBSTITUTE(작성!E33,"~","~~"),"*","~*"),"?","~?"),거래처!$A$4:$I$43,3,FALSE),""))</f>
        <v/>
      </c>
      <c r="M36" s="4">
        <f>IF(작성!$B33="","",IFERROR(VLOOKUP(SUBSTITUTE(SUBSTITUTE(SUBSTITUTE(작성!E33,"~","~~"),"*","~*"),"?","~?"),거래처!$A$4:$I$43,1,FALSE),""))</f>
        <v/>
      </c>
      <c r="N36" s="4">
        <f>IF(작성!$B33="","",IFERROR(VLOOKUP(SUBSTITUTE(SUBSTITUTE(SUBSTITUTE(작성!E33,"~","~~"),"*","~*"),"?","~?"),거래처!$A$4:$I$43,4,FALSE),""))</f>
        <v/>
      </c>
      <c r="O36" s="4">
        <f>IF(작성!$B33="","",IFERROR(VLOOKUP(SUBSTITUTE(SUBSTITUTE(SUBSTITUTE(작성!E33,"~","~~"),"*","~*"),"?","~?"),거래처!$A$4:$I$43,5,FALSE),""))</f>
        <v/>
      </c>
      <c r="P36" s="4">
        <f>IF(작성!$B33="","",IFERROR(VLOOKUP(SUBSTITUTE(SUBSTITUTE(SUBSTITUTE(작성!E33,"~","~~"),"*","~*"),"?","~?"),거래처!$A$4:$I$43,6,FALSE),""))</f>
        <v/>
      </c>
      <c r="Q36" s="4">
        <f>IF(작성!$B33="","",IFERROR(VLOOKUP(SUBSTITUTE(SUBSTITUTE(SUBSTITUTE(작성!E33,"~","~~"),"*","~*"),"?","~?"),거래처!$A$4:$I$43,7,FALSE),""))</f>
        <v/>
      </c>
      <c r="R36" s="4">
        <f>IF(작성!$B33="","",IFERROR(VLOOKUP(SUBSTITUTE(SUBSTITUTE(SUBSTITUTE(작성!E33,"~","~~"),"*","~*"),"?","~?"),거래처!$A$4:$I$43,8,FALSE),""))</f>
        <v/>
      </c>
      <c r="S36" s="4">
        <f>IF(작성!$B33="","",IFERROR(VLOOKUP(SUBSTITUTE(SUBSTITUTE(SUBSTITUTE(작성!E33,"~","~~"),"*","~*"),"?","~?"),거래처!$A$4:$I$43,9,FALSE),""))</f>
        <v/>
      </c>
      <c r="T36" s="4">
        <f>IF(작성!$B33="","",TEXT(작성!F33,"0"))</f>
        <v/>
      </c>
      <c r="U36" s="4">
        <f>IF(작성!$B33="","",TEXT(작성!G33,"0"))</f>
        <v/>
      </c>
      <c r="V36" s="4">
        <f>IF(작성!$B33="","",작성!H33)</f>
        <v/>
      </c>
      <c r="W36" s="5">
        <f>IF(OR(작성!$B33="",작성!J33=""),"",TEXT(작성!I33,"00"))</f>
        <v/>
      </c>
      <c r="X36" s="5">
        <f>IF(OR(작성!$B33="",작성!J33=""),"",작성!J33)</f>
        <v/>
      </c>
      <c r="Y36" s="5">
        <f>IF(OR(작성!$B33="",작성!J33=""),"",작성!K33)</f>
        <v/>
      </c>
      <c r="Z36" s="5">
        <f>IF(OR(작성!$B33="",작성!J33=""),"",IF(작성!L33=INT(작성!L33),TEXT(작성!L33,"0"),TEXT(작성!L33,"0.##")))</f>
        <v/>
      </c>
      <c r="AA36" s="5">
        <f>IF(OR(작성!$B33="",작성!J33=""),"",IF(작성!M33=INT(작성!M33),TEXT(작성!M33,"0"),TEXT(작성!M33,"0.##")))</f>
        <v/>
      </c>
      <c r="AB36" s="5">
        <f>IF(OR(작성!$B33="",작성!J33=""),"",TEXT(작성!N33,"0"))</f>
        <v/>
      </c>
      <c r="AC36" s="5">
        <f>IF(OR(작성!$B33="",작성!J33=""),"",TEXT(작성!O33,"0"))</f>
        <v/>
      </c>
      <c r="AD36" s="5">
        <f>IF(OR(작성!$B33="",작성!J33=""),"","")</f>
        <v/>
      </c>
      <c r="AE36" s="5">
        <f>IF(OR(작성!$B33="",작성!Q33=""),"",TEXT(작성!P33,"00"))</f>
        <v/>
      </c>
      <c r="AF36" s="5">
        <f>IF(OR(작성!$B33="",작성!Q33=""),"",작성!Q33)</f>
        <v/>
      </c>
      <c r="AG36" s="5">
        <f>IF(OR(작성!$B33="",작성!Q33=""),"",작성!R33)</f>
        <v/>
      </c>
      <c r="AH36" s="5">
        <f>IF(OR(작성!$B33="",작성!Q33=""),"",IF(작성!S33=INT(작성!S33),TEXT(작성!S33,"0"),TEXT(작성!S33,"0.##")))</f>
        <v/>
      </c>
      <c r="AI36" s="5">
        <f>IF(OR(작성!$B33="",작성!Q33=""),"",IF(작성!T33=INT(작성!T33),TEXT(작성!T33,"0"),TEXT(작성!T33,"0.##")))</f>
        <v/>
      </c>
      <c r="AJ36" s="5">
        <f>IF(OR(작성!$B33="",작성!Q33=""),"",TEXT(작성!U33,"0"))</f>
        <v/>
      </c>
      <c r="AK36" s="5">
        <f>IF(OR(작성!$B33="",작성!Q33=""),"",TEXT(작성!V33,"0"))</f>
        <v/>
      </c>
      <c r="AL36" s="5">
        <f>IF(OR(작성!$B33="",작성!Q33=""),"","")</f>
        <v/>
      </c>
      <c r="AM36" s="5">
        <f>IF(OR(작성!$B33="",작성!X33=""),"",TEXT(작성!W33,"00"))</f>
        <v/>
      </c>
      <c r="AN36" s="5">
        <f>IF(OR(작성!$B33="",작성!X33=""),"",작성!X33)</f>
        <v/>
      </c>
      <c r="AO36" s="5">
        <f>IF(OR(작성!$B33="",작성!X33=""),"",작성!Y33)</f>
        <v/>
      </c>
      <c r="AP36" s="5">
        <f>IF(OR(작성!$B33="",작성!X33=""),"",IF(작성!Z33=INT(작성!Z33),TEXT(작성!Z33,"0"),TEXT(작성!Z33,"0.##")))</f>
        <v/>
      </c>
      <c r="AQ36" s="5">
        <f>IF(OR(작성!$B33="",작성!X33=""),"",IF(작성!AA33=INT(작성!AA33),TEXT(작성!AA33,"0"),TEXT(작성!AA33,"0.##")))</f>
        <v/>
      </c>
      <c r="AR36" s="5">
        <f>IF(OR(작성!$B33="",작성!X33=""),"",TEXT(작성!AB33,"0"))</f>
        <v/>
      </c>
      <c r="AS36" s="5">
        <f>IF(OR(작성!$B33="",작성!X33=""),"",TEXT(작성!AC33,"0"))</f>
        <v/>
      </c>
      <c r="AT36" s="5">
        <f>IF(OR(작성!$B33="",작성!X33=""),"","")</f>
        <v/>
      </c>
      <c r="AU36" s="5">
        <f>IF(OR(작성!$B33="",작성!AE33=""),"",TEXT(작성!AD33,"00"))</f>
        <v/>
      </c>
      <c r="AV36" s="5">
        <f>IF(OR(작성!$B33="",작성!AE33=""),"",작성!AE33)</f>
        <v/>
      </c>
      <c r="AW36" s="5">
        <f>IF(OR(작성!$B33="",작성!AE33=""),"",작성!AF33)</f>
        <v/>
      </c>
      <c r="AX36" s="5">
        <f>IF(OR(작성!$B33="",작성!AE33=""),"",IF(작성!AG33=INT(작성!AG33),TEXT(작성!AG33,"0"),TEXT(작성!AG33,"0.##")))</f>
        <v/>
      </c>
      <c r="AY36" s="5">
        <f>IF(OR(작성!$B33="",작성!AE33=""),"",IF(작성!AH33=INT(작성!AH33),TEXT(작성!AH33,"0"),TEXT(작성!AH33,"0.##")))</f>
        <v/>
      </c>
      <c r="AZ36" s="5">
        <f>IF(OR(작성!$B33="",작성!AE33=""),"",TEXT(작성!AI33,"0"))</f>
        <v/>
      </c>
      <c r="BA36" s="5">
        <f>IF(OR(작성!$B33="",작성!AE33=""),"",TEXT(작성!AJ33,"0"))</f>
        <v/>
      </c>
      <c r="BB36" s="5">
        <f>IF(OR(작성!$B33="",작성!AE33=""),"","")</f>
        <v/>
      </c>
      <c r="BC36" s="5">
        <f>""</f>
        <v/>
      </c>
      <c r="BD36" s="5">
        <f>""</f>
        <v/>
      </c>
      <c r="BE36" s="5">
        <f>""</f>
        <v/>
      </c>
      <c r="BF36" s="5">
        <f>""</f>
        <v/>
      </c>
      <c r="BG36" s="4">
        <f>IF(작성!$B33="","",IF(작성!D33="영수","01","02"))</f>
        <v/>
      </c>
    </row>
    <row r="37">
      <c r="A37" s="4">
        <f>IF(작성!$B34="","",IF(작성!C34="영세율","02","01"))</f>
        <v/>
      </c>
      <c r="B37" s="4">
        <f>IF(작성!$B34="","",IF(AND(ISNUMBER(작성!B34),작성!B34&gt;=20000101,작성!B34&lt;=29991231),TEXT(작성!B34,"0"),IF(AND(ISNUMBER(작성!B34),작성!B34&gt;=36526,작성!B34&lt;=73050),TEXT(작성!B34,"yyyymmdd"),IF(AND(NOT(ISNUMBER(작성!B34)),LEN(작성!B34)=8,ISNUMBER(VALUE(작성!B34))),작성!B34,""))))</f>
        <v/>
      </c>
      <c r="C37" s="4">
        <f>IF(작성!$B34="","",SUBSTITUTE(SUBSTITUTE(내정보!$B$3,"-","")," ",""))</f>
        <v/>
      </c>
      <c r="D37" s="4">
        <f>IF(작성!$B34="","",내정보!$B$4)</f>
        <v/>
      </c>
      <c r="E37" s="4">
        <f>IF(작성!$B34="","",내정보!$B$5)</f>
        <v/>
      </c>
      <c r="F37" s="4">
        <f>IF(작성!$B34="","",내정보!$B$6)</f>
        <v/>
      </c>
      <c r="G37" s="4">
        <f>IF(작성!$B34="","",내정보!$B$7)</f>
        <v/>
      </c>
      <c r="H37" s="4">
        <f>IF(작성!$B34="","",내정보!$B$8)</f>
        <v/>
      </c>
      <c r="I37" s="4">
        <f>IF(작성!$B34="","",내정보!$B$9)</f>
        <v/>
      </c>
      <c r="J37" s="4">
        <f>IF(작성!$B34="","",내정보!$B$10)</f>
        <v/>
      </c>
      <c r="K37" s="4">
        <f>IF(작성!$B34="","",SUBSTITUTE(SUBSTITUTE(IFERROR(VLOOKUP(SUBSTITUTE(SUBSTITUTE(SUBSTITUTE(작성!E34,"~","~~"),"*","~*"),"?","~?"),거래처!$A$4:$I$43,2,FALSE),""),"-","")," ",""))</f>
        <v/>
      </c>
      <c r="L37" s="4">
        <f>IF(작성!$B34="","",IFERROR(VLOOKUP(SUBSTITUTE(SUBSTITUTE(SUBSTITUTE(작성!E34,"~","~~"),"*","~*"),"?","~?"),거래처!$A$4:$I$43,3,FALSE),""))</f>
        <v/>
      </c>
      <c r="M37" s="4">
        <f>IF(작성!$B34="","",IFERROR(VLOOKUP(SUBSTITUTE(SUBSTITUTE(SUBSTITUTE(작성!E34,"~","~~"),"*","~*"),"?","~?"),거래처!$A$4:$I$43,1,FALSE),""))</f>
        <v/>
      </c>
      <c r="N37" s="4">
        <f>IF(작성!$B34="","",IFERROR(VLOOKUP(SUBSTITUTE(SUBSTITUTE(SUBSTITUTE(작성!E34,"~","~~"),"*","~*"),"?","~?"),거래처!$A$4:$I$43,4,FALSE),""))</f>
        <v/>
      </c>
      <c r="O37" s="4">
        <f>IF(작성!$B34="","",IFERROR(VLOOKUP(SUBSTITUTE(SUBSTITUTE(SUBSTITUTE(작성!E34,"~","~~"),"*","~*"),"?","~?"),거래처!$A$4:$I$43,5,FALSE),""))</f>
        <v/>
      </c>
      <c r="P37" s="4">
        <f>IF(작성!$B34="","",IFERROR(VLOOKUP(SUBSTITUTE(SUBSTITUTE(SUBSTITUTE(작성!E34,"~","~~"),"*","~*"),"?","~?"),거래처!$A$4:$I$43,6,FALSE),""))</f>
        <v/>
      </c>
      <c r="Q37" s="4">
        <f>IF(작성!$B34="","",IFERROR(VLOOKUP(SUBSTITUTE(SUBSTITUTE(SUBSTITUTE(작성!E34,"~","~~"),"*","~*"),"?","~?"),거래처!$A$4:$I$43,7,FALSE),""))</f>
        <v/>
      </c>
      <c r="R37" s="4">
        <f>IF(작성!$B34="","",IFERROR(VLOOKUP(SUBSTITUTE(SUBSTITUTE(SUBSTITUTE(작성!E34,"~","~~"),"*","~*"),"?","~?"),거래처!$A$4:$I$43,8,FALSE),""))</f>
        <v/>
      </c>
      <c r="S37" s="4">
        <f>IF(작성!$B34="","",IFERROR(VLOOKUP(SUBSTITUTE(SUBSTITUTE(SUBSTITUTE(작성!E34,"~","~~"),"*","~*"),"?","~?"),거래처!$A$4:$I$43,9,FALSE),""))</f>
        <v/>
      </c>
      <c r="T37" s="4">
        <f>IF(작성!$B34="","",TEXT(작성!F34,"0"))</f>
        <v/>
      </c>
      <c r="U37" s="4">
        <f>IF(작성!$B34="","",TEXT(작성!G34,"0"))</f>
        <v/>
      </c>
      <c r="V37" s="4">
        <f>IF(작성!$B34="","",작성!H34)</f>
        <v/>
      </c>
      <c r="W37" s="5">
        <f>IF(OR(작성!$B34="",작성!J34=""),"",TEXT(작성!I34,"00"))</f>
        <v/>
      </c>
      <c r="X37" s="5">
        <f>IF(OR(작성!$B34="",작성!J34=""),"",작성!J34)</f>
        <v/>
      </c>
      <c r="Y37" s="5">
        <f>IF(OR(작성!$B34="",작성!J34=""),"",작성!K34)</f>
        <v/>
      </c>
      <c r="Z37" s="5">
        <f>IF(OR(작성!$B34="",작성!J34=""),"",IF(작성!L34=INT(작성!L34),TEXT(작성!L34,"0"),TEXT(작성!L34,"0.##")))</f>
        <v/>
      </c>
      <c r="AA37" s="5">
        <f>IF(OR(작성!$B34="",작성!J34=""),"",IF(작성!M34=INT(작성!M34),TEXT(작성!M34,"0"),TEXT(작성!M34,"0.##")))</f>
        <v/>
      </c>
      <c r="AB37" s="5">
        <f>IF(OR(작성!$B34="",작성!J34=""),"",TEXT(작성!N34,"0"))</f>
        <v/>
      </c>
      <c r="AC37" s="5">
        <f>IF(OR(작성!$B34="",작성!J34=""),"",TEXT(작성!O34,"0"))</f>
        <v/>
      </c>
      <c r="AD37" s="5">
        <f>IF(OR(작성!$B34="",작성!J34=""),"","")</f>
        <v/>
      </c>
      <c r="AE37" s="5">
        <f>IF(OR(작성!$B34="",작성!Q34=""),"",TEXT(작성!P34,"00"))</f>
        <v/>
      </c>
      <c r="AF37" s="5">
        <f>IF(OR(작성!$B34="",작성!Q34=""),"",작성!Q34)</f>
        <v/>
      </c>
      <c r="AG37" s="5">
        <f>IF(OR(작성!$B34="",작성!Q34=""),"",작성!R34)</f>
        <v/>
      </c>
      <c r="AH37" s="5">
        <f>IF(OR(작성!$B34="",작성!Q34=""),"",IF(작성!S34=INT(작성!S34),TEXT(작성!S34,"0"),TEXT(작성!S34,"0.##")))</f>
        <v/>
      </c>
      <c r="AI37" s="5">
        <f>IF(OR(작성!$B34="",작성!Q34=""),"",IF(작성!T34=INT(작성!T34),TEXT(작성!T34,"0"),TEXT(작성!T34,"0.##")))</f>
        <v/>
      </c>
      <c r="AJ37" s="5">
        <f>IF(OR(작성!$B34="",작성!Q34=""),"",TEXT(작성!U34,"0"))</f>
        <v/>
      </c>
      <c r="AK37" s="5">
        <f>IF(OR(작성!$B34="",작성!Q34=""),"",TEXT(작성!V34,"0"))</f>
        <v/>
      </c>
      <c r="AL37" s="5">
        <f>IF(OR(작성!$B34="",작성!Q34=""),"","")</f>
        <v/>
      </c>
      <c r="AM37" s="5">
        <f>IF(OR(작성!$B34="",작성!X34=""),"",TEXT(작성!W34,"00"))</f>
        <v/>
      </c>
      <c r="AN37" s="5">
        <f>IF(OR(작성!$B34="",작성!X34=""),"",작성!X34)</f>
        <v/>
      </c>
      <c r="AO37" s="5">
        <f>IF(OR(작성!$B34="",작성!X34=""),"",작성!Y34)</f>
        <v/>
      </c>
      <c r="AP37" s="5">
        <f>IF(OR(작성!$B34="",작성!X34=""),"",IF(작성!Z34=INT(작성!Z34),TEXT(작성!Z34,"0"),TEXT(작성!Z34,"0.##")))</f>
        <v/>
      </c>
      <c r="AQ37" s="5">
        <f>IF(OR(작성!$B34="",작성!X34=""),"",IF(작성!AA34=INT(작성!AA34),TEXT(작성!AA34,"0"),TEXT(작성!AA34,"0.##")))</f>
        <v/>
      </c>
      <c r="AR37" s="5">
        <f>IF(OR(작성!$B34="",작성!X34=""),"",TEXT(작성!AB34,"0"))</f>
        <v/>
      </c>
      <c r="AS37" s="5">
        <f>IF(OR(작성!$B34="",작성!X34=""),"",TEXT(작성!AC34,"0"))</f>
        <v/>
      </c>
      <c r="AT37" s="5">
        <f>IF(OR(작성!$B34="",작성!X34=""),"","")</f>
        <v/>
      </c>
      <c r="AU37" s="5">
        <f>IF(OR(작성!$B34="",작성!AE34=""),"",TEXT(작성!AD34,"00"))</f>
        <v/>
      </c>
      <c r="AV37" s="5">
        <f>IF(OR(작성!$B34="",작성!AE34=""),"",작성!AE34)</f>
        <v/>
      </c>
      <c r="AW37" s="5">
        <f>IF(OR(작성!$B34="",작성!AE34=""),"",작성!AF34)</f>
        <v/>
      </c>
      <c r="AX37" s="5">
        <f>IF(OR(작성!$B34="",작성!AE34=""),"",IF(작성!AG34=INT(작성!AG34),TEXT(작성!AG34,"0"),TEXT(작성!AG34,"0.##")))</f>
        <v/>
      </c>
      <c r="AY37" s="5">
        <f>IF(OR(작성!$B34="",작성!AE34=""),"",IF(작성!AH34=INT(작성!AH34),TEXT(작성!AH34,"0"),TEXT(작성!AH34,"0.##")))</f>
        <v/>
      </c>
      <c r="AZ37" s="5">
        <f>IF(OR(작성!$B34="",작성!AE34=""),"",TEXT(작성!AI34,"0"))</f>
        <v/>
      </c>
      <c r="BA37" s="5">
        <f>IF(OR(작성!$B34="",작성!AE34=""),"",TEXT(작성!AJ34,"0"))</f>
        <v/>
      </c>
      <c r="BB37" s="5">
        <f>IF(OR(작성!$B34="",작성!AE34=""),"","")</f>
        <v/>
      </c>
      <c r="BC37" s="5">
        <f>""</f>
        <v/>
      </c>
      <c r="BD37" s="5">
        <f>""</f>
        <v/>
      </c>
      <c r="BE37" s="5">
        <f>""</f>
        <v/>
      </c>
      <c r="BF37" s="5">
        <f>""</f>
        <v/>
      </c>
      <c r="BG37" s="4">
        <f>IF(작성!$B34="","",IF(작성!D34="영수","01","02"))</f>
        <v/>
      </c>
    </row>
    <row r="38">
      <c r="A38" s="4">
        <f>IF(작성!$B35="","",IF(작성!C35="영세율","02","01"))</f>
        <v/>
      </c>
      <c r="B38" s="4">
        <f>IF(작성!$B35="","",IF(AND(ISNUMBER(작성!B35),작성!B35&gt;=20000101,작성!B35&lt;=29991231),TEXT(작성!B35,"0"),IF(AND(ISNUMBER(작성!B35),작성!B35&gt;=36526,작성!B35&lt;=73050),TEXT(작성!B35,"yyyymmdd"),IF(AND(NOT(ISNUMBER(작성!B35)),LEN(작성!B35)=8,ISNUMBER(VALUE(작성!B35))),작성!B35,""))))</f>
        <v/>
      </c>
      <c r="C38" s="4">
        <f>IF(작성!$B35="","",SUBSTITUTE(SUBSTITUTE(내정보!$B$3,"-","")," ",""))</f>
        <v/>
      </c>
      <c r="D38" s="4">
        <f>IF(작성!$B35="","",내정보!$B$4)</f>
        <v/>
      </c>
      <c r="E38" s="4">
        <f>IF(작성!$B35="","",내정보!$B$5)</f>
        <v/>
      </c>
      <c r="F38" s="4">
        <f>IF(작성!$B35="","",내정보!$B$6)</f>
        <v/>
      </c>
      <c r="G38" s="4">
        <f>IF(작성!$B35="","",내정보!$B$7)</f>
        <v/>
      </c>
      <c r="H38" s="4">
        <f>IF(작성!$B35="","",내정보!$B$8)</f>
        <v/>
      </c>
      <c r="I38" s="4">
        <f>IF(작성!$B35="","",내정보!$B$9)</f>
        <v/>
      </c>
      <c r="J38" s="4">
        <f>IF(작성!$B35="","",내정보!$B$10)</f>
        <v/>
      </c>
      <c r="K38" s="4">
        <f>IF(작성!$B35="","",SUBSTITUTE(SUBSTITUTE(IFERROR(VLOOKUP(SUBSTITUTE(SUBSTITUTE(SUBSTITUTE(작성!E35,"~","~~"),"*","~*"),"?","~?"),거래처!$A$4:$I$43,2,FALSE),""),"-","")," ",""))</f>
        <v/>
      </c>
      <c r="L38" s="4">
        <f>IF(작성!$B35="","",IFERROR(VLOOKUP(SUBSTITUTE(SUBSTITUTE(SUBSTITUTE(작성!E35,"~","~~"),"*","~*"),"?","~?"),거래처!$A$4:$I$43,3,FALSE),""))</f>
        <v/>
      </c>
      <c r="M38" s="4">
        <f>IF(작성!$B35="","",IFERROR(VLOOKUP(SUBSTITUTE(SUBSTITUTE(SUBSTITUTE(작성!E35,"~","~~"),"*","~*"),"?","~?"),거래처!$A$4:$I$43,1,FALSE),""))</f>
        <v/>
      </c>
      <c r="N38" s="4">
        <f>IF(작성!$B35="","",IFERROR(VLOOKUP(SUBSTITUTE(SUBSTITUTE(SUBSTITUTE(작성!E35,"~","~~"),"*","~*"),"?","~?"),거래처!$A$4:$I$43,4,FALSE),""))</f>
        <v/>
      </c>
      <c r="O38" s="4">
        <f>IF(작성!$B35="","",IFERROR(VLOOKUP(SUBSTITUTE(SUBSTITUTE(SUBSTITUTE(작성!E35,"~","~~"),"*","~*"),"?","~?"),거래처!$A$4:$I$43,5,FALSE),""))</f>
        <v/>
      </c>
      <c r="P38" s="4">
        <f>IF(작성!$B35="","",IFERROR(VLOOKUP(SUBSTITUTE(SUBSTITUTE(SUBSTITUTE(작성!E35,"~","~~"),"*","~*"),"?","~?"),거래처!$A$4:$I$43,6,FALSE),""))</f>
        <v/>
      </c>
      <c r="Q38" s="4">
        <f>IF(작성!$B35="","",IFERROR(VLOOKUP(SUBSTITUTE(SUBSTITUTE(SUBSTITUTE(작성!E35,"~","~~"),"*","~*"),"?","~?"),거래처!$A$4:$I$43,7,FALSE),""))</f>
        <v/>
      </c>
      <c r="R38" s="4">
        <f>IF(작성!$B35="","",IFERROR(VLOOKUP(SUBSTITUTE(SUBSTITUTE(SUBSTITUTE(작성!E35,"~","~~"),"*","~*"),"?","~?"),거래처!$A$4:$I$43,8,FALSE),""))</f>
        <v/>
      </c>
      <c r="S38" s="4">
        <f>IF(작성!$B35="","",IFERROR(VLOOKUP(SUBSTITUTE(SUBSTITUTE(SUBSTITUTE(작성!E35,"~","~~"),"*","~*"),"?","~?"),거래처!$A$4:$I$43,9,FALSE),""))</f>
        <v/>
      </c>
      <c r="T38" s="4">
        <f>IF(작성!$B35="","",TEXT(작성!F35,"0"))</f>
        <v/>
      </c>
      <c r="U38" s="4">
        <f>IF(작성!$B35="","",TEXT(작성!G35,"0"))</f>
        <v/>
      </c>
      <c r="V38" s="4">
        <f>IF(작성!$B35="","",작성!H35)</f>
        <v/>
      </c>
      <c r="W38" s="5">
        <f>IF(OR(작성!$B35="",작성!J35=""),"",TEXT(작성!I35,"00"))</f>
        <v/>
      </c>
      <c r="X38" s="5">
        <f>IF(OR(작성!$B35="",작성!J35=""),"",작성!J35)</f>
        <v/>
      </c>
      <c r="Y38" s="5">
        <f>IF(OR(작성!$B35="",작성!J35=""),"",작성!K35)</f>
        <v/>
      </c>
      <c r="Z38" s="5">
        <f>IF(OR(작성!$B35="",작성!J35=""),"",IF(작성!L35=INT(작성!L35),TEXT(작성!L35,"0"),TEXT(작성!L35,"0.##")))</f>
        <v/>
      </c>
      <c r="AA38" s="5">
        <f>IF(OR(작성!$B35="",작성!J35=""),"",IF(작성!M35=INT(작성!M35),TEXT(작성!M35,"0"),TEXT(작성!M35,"0.##")))</f>
        <v/>
      </c>
      <c r="AB38" s="5">
        <f>IF(OR(작성!$B35="",작성!J35=""),"",TEXT(작성!N35,"0"))</f>
        <v/>
      </c>
      <c r="AC38" s="5">
        <f>IF(OR(작성!$B35="",작성!J35=""),"",TEXT(작성!O35,"0"))</f>
        <v/>
      </c>
      <c r="AD38" s="5">
        <f>IF(OR(작성!$B35="",작성!J35=""),"","")</f>
        <v/>
      </c>
      <c r="AE38" s="5">
        <f>IF(OR(작성!$B35="",작성!Q35=""),"",TEXT(작성!P35,"00"))</f>
        <v/>
      </c>
      <c r="AF38" s="5">
        <f>IF(OR(작성!$B35="",작성!Q35=""),"",작성!Q35)</f>
        <v/>
      </c>
      <c r="AG38" s="5">
        <f>IF(OR(작성!$B35="",작성!Q35=""),"",작성!R35)</f>
        <v/>
      </c>
      <c r="AH38" s="5">
        <f>IF(OR(작성!$B35="",작성!Q35=""),"",IF(작성!S35=INT(작성!S35),TEXT(작성!S35,"0"),TEXT(작성!S35,"0.##")))</f>
        <v/>
      </c>
      <c r="AI38" s="5">
        <f>IF(OR(작성!$B35="",작성!Q35=""),"",IF(작성!T35=INT(작성!T35),TEXT(작성!T35,"0"),TEXT(작성!T35,"0.##")))</f>
        <v/>
      </c>
      <c r="AJ38" s="5">
        <f>IF(OR(작성!$B35="",작성!Q35=""),"",TEXT(작성!U35,"0"))</f>
        <v/>
      </c>
      <c r="AK38" s="5">
        <f>IF(OR(작성!$B35="",작성!Q35=""),"",TEXT(작성!V35,"0"))</f>
        <v/>
      </c>
      <c r="AL38" s="5">
        <f>IF(OR(작성!$B35="",작성!Q35=""),"","")</f>
        <v/>
      </c>
      <c r="AM38" s="5">
        <f>IF(OR(작성!$B35="",작성!X35=""),"",TEXT(작성!W35,"00"))</f>
        <v/>
      </c>
      <c r="AN38" s="5">
        <f>IF(OR(작성!$B35="",작성!X35=""),"",작성!X35)</f>
        <v/>
      </c>
      <c r="AO38" s="5">
        <f>IF(OR(작성!$B35="",작성!X35=""),"",작성!Y35)</f>
        <v/>
      </c>
      <c r="AP38" s="5">
        <f>IF(OR(작성!$B35="",작성!X35=""),"",IF(작성!Z35=INT(작성!Z35),TEXT(작성!Z35,"0"),TEXT(작성!Z35,"0.##")))</f>
        <v/>
      </c>
      <c r="AQ38" s="5">
        <f>IF(OR(작성!$B35="",작성!X35=""),"",IF(작성!AA35=INT(작성!AA35),TEXT(작성!AA35,"0"),TEXT(작성!AA35,"0.##")))</f>
        <v/>
      </c>
      <c r="AR38" s="5">
        <f>IF(OR(작성!$B35="",작성!X35=""),"",TEXT(작성!AB35,"0"))</f>
        <v/>
      </c>
      <c r="AS38" s="5">
        <f>IF(OR(작성!$B35="",작성!X35=""),"",TEXT(작성!AC35,"0"))</f>
        <v/>
      </c>
      <c r="AT38" s="5">
        <f>IF(OR(작성!$B35="",작성!X35=""),"","")</f>
        <v/>
      </c>
      <c r="AU38" s="5">
        <f>IF(OR(작성!$B35="",작성!AE35=""),"",TEXT(작성!AD35,"00"))</f>
        <v/>
      </c>
      <c r="AV38" s="5">
        <f>IF(OR(작성!$B35="",작성!AE35=""),"",작성!AE35)</f>
        <v/>
      </c>
      <c r="AW38" s="5">
        <f>IF(OR(작성!$B35="",작성!AE35=""),"",작성!AF35)</f>
        <v/>
      </c>
      <c r="AX38" s="5">
        <f>IF(OR(작성!$B35="",작성!AE35=""),"",IF(작성!AG35=INT(작성!AG35),TEXT(작성!AG35,"0"),TEXT(작성!AG35,"0.##")))</f>
        <v/>
      </c>
      <c r="AY38" s="5">
        <f>IF(OR(작성!$B35="",작성!AE35=""),"",IF(작성!AH35=INT(작성!AH35),TEXT(작성!AH35,"0"),TEXT(작성!AH35,"0.##")))</f>
        <v/>
      </c>
      <c r="AZ38" s="5">
        <f>IF(OR(작성!$B35="",작성!AE35=""),"",TEXT(작성!AI35,"0"))</f>
        <v/>
      </c>
      <c r="BA38" s="5">
        <f>IF(OR(작성!$B35="",작성!AE35=""),"",TEXT(작성!AJ35,"0"))</f>
        <v/>
      </c>
      <c r="BB38" s="5">
        <f>IF(OR(작성!$B35="",작성!AE35=""),"","")</f>
        <v/>
      </c>
      <c r="BC38" s="5">
        <f>""</f>
        <v/>
      </c>
      <c r="BD38" s="5">
        <f>""</f>
        <v/>
      </c>
      <c r="BE38" s="5">
        <f>""</f>
        <v/>
      </c>
      <c r="BF38" s="5">
        <f>""</f>
        <v/>
      </c>
      <c r="BG38" s="4">
        <f>IF(작성!$B35="","",IF(작성!D35="영수","01","02"))</f>
        <v/>
      </c>
    </row>
    <row r="39">
      <c r="A39" s="4">
        <f>IF(작성!$B36="","",IF(작성!C36="영세율","02","01"))</f>
        <v/>
      </c>
      <c r="B39" s="4">
        <f>IF(작성!$B36="","",IF(AND(ISNUMBER(작성!B36),작성!B36&gt;=20000101,작성!B36&lt;=29991231),TEXT(작성!B36,"0"),IF(AND(ISNUMBER(작성!B36),작성!B36&gt;=36526,작성!B36&lt;=73050),TEXT(작성!B36,"yyyymmdd"),IF(AND(NOT(ISNUMBER(작성!B36)),LEN(작성!B36)=8,ISNUMBER(VALUE(작성!B36))),작성!B36,""))))</f>
        <v/>
      </c>
      <c r="C39" s="4">
        <f>IF(작성!$B36="","",SUBSTITUTE(SUBSTITUTE(내정보!$B$3,"-","")," ",""))</f>
        <v/>
      </c>
      <c r="D39" s="4">
        <f>IF(작성!$B36="","",내정보!$B$4)</f>
        <v/>
      </c>
      <c r="E39" s="4">
        <f>IF(작성!$B36="","",내정보!$B$5)</f>
        <v/>
      </c>
      <c r="F39" s="4">
        <f>IF(작성!$B36="","",내정보!$B$6)</f>
        <v/>
      </c>
      <c r="G39" s="4">
        <f>IF(작성!$B36="","",내정보!$B$7)</f>
        <v/>
      </c>
      <c r="H39" s="4">
        <f>IF(작성!$B36="","",내정보!$B$8)</f>
        <v/>
      </c>
      <c r="I39" s="4">
        <f>IF(작성!$B36="","",내정보!$B$9)</f>
        <v/>
      </c>
      <c r="J39" s="4">
        <f>IF(작성!$B36="","",내정보!$B$10)</f>
        <v/>
      </c>
      <c r="K39" s="4">
        <f>IF(작성!$B36="","",SUBSTITUTE(SUBSTITUTE(IFERROR(VLOOKUP(SUBSTITUTE(SUBSTITUTE(SUBSTITUTE(작성!E36,"~","~~"),"*","~*"),"?","~?"),거래처!$A$4:$I$43,2,FALSE),""),"-","")," ",""))</f>
        <v/>
      </c>
      <c r="L39" s="4">
        <f>IF(작성!$B36="","",IFERROR(VLOOKUP(SUBSTITUTE(SUBSTITUTE(SUBSTITUTE(작성!E36,"~","~~"),"*","~*"),"?","~?"),거래처!$A$4:$I$43,3,FALSE),""))</f>
        <v/>
      </c>
      <c r="M39" s="4">
        <f>IF(작성!$B36="","",IFERROR(VLOOKUP(SUBSTITUTE(SUBSTITUTE(SUBSTITUTE(작성!E36,"~","~~"),"*","~*"),"?","~?"),거래처!$A$4:$I$43,1,FALSE),""))</f>
        <v/>
      </c>
      <c r="N39" s="4">
        <f>IF(작성!$B36="","",IFERROR(VLOOKUP(SUBSTITUTE(SUBSTITUTE(SUBSTITUTE(작성!E36,"~","~~"),"*","~*"),"?","~?"),거래처!$A$4:$I$43,4,FALSE),""))</f>
        <v/>
      </c>
      <c r="O39" s="4">
        <f>IF(작성!$B36="","",IFERROR(VLOOKUP(SUBSTITUTE(SUBSTITUTE(SUBSTITUTE(작성!E36,"~","~~"),"*","~*"),"?","~?"),거래처!$A$4:$I$43,5,FALSE),""))</f>
        <v/>
      </c>
      <c r="P39" s="4">
        <f>IF(작성!$B36="","",IFERROR(VLOOKUP(SUBSTITUTE(SUBSTITUTE(SUBSTITUTE(작성!E36,"~","~~"),"*","~*"),"?","~?"),거래처!$A$4:$I$43,6,FALSE),""))</f>
        <v/>
      </c>
      <c r="Q39" s="4">
        <f>IF(작성!$B36="","",IFERROR(VLOOKUP(SUBSTITUTE(SUBSTITUTE(SUBSTITUTE(작성!E36,"~","~~"),"*","~*"),"?","~?"),거래처!$A$4:$I$43,7,FALSE),""))</f>
        <v/>
      </c>
      <c r="R39" s="4">
        <f>IF(작성!$B36="","",IFERROR(VLOOKUP(SUBSTITUTE(SUBSTITUTE(SUBSTITUTE(작성!E36,"~","~~"),"*","~*"),"?","~?"),거래처!$A$4:$I$43,8,FALSE),""))</f>
        <v/>
      </c>
      <c r="S39" s="4">
        <f>IF(작성!$B36="","",IFERROR(VLOOKUP(SUBSTITUTE(SUBSTITUTE(SUBSTITUTE(작성!E36,"~","~~"),"*","~*"),"?","~?"),거래처!$A$4:$I$43,9,FALSE),""))</f>
        <v/>
      </c>
      <c r="T39" s="4">
        <f>IF(작성!$B36="","",TEXT(작성!F36,"0"))</f>
        <v/>
      </c>
      <c r="U39" s="4">
        <f>IF(작성!$B36="","",TEXT(작성!G36,"0"))</f>
        <v/>
      </c>
      <c r="V39" s="4">
        <f>IF(작성!$B36="","",작성!H36)</f>
        <v/>
      </c>
      <c r="W39" s="5">
        <f>IF(OR(작성!$B36="",작성!J36=""),"",TEXT(작성!I36,"00"))</f>
        <v/>
      </c>
      <c r="X39" s="5">
        <f>IF(OR(작성!$B36="",작성!J36=""),"",작성!J36)</f>
        <v/>
      </c>
      <c r="Y39" s="5">
        <f>IF(OR(작성!$B36="",작성!J36=""),"",작성!K36)</f>
        <v/>
      </c>
      <c r="Z39" s="5">
        <f>IF(OR(작성!$B36="",작성!J36=""),"",IF(작성!L36=INT(작성!L36),TEXT(작성!L36,"0"),TEXT(작성!L36,"0.##")))</f>
        <v/>
      </c>
      <c r="AA39" s="5">
        <f>IF(OR(작성!$B36="",작성!J36=""),"",IF(작성!M36=INT(작성!M36),TEXT(작성!M36,"0"),TEXT(작성!M36,"0.##")))</f>
        <v/>
      </c>
      <c r="AB39" s="5">
        <f>IF(OR(작성!$B36="",작성!J36=""),"",TEXT(작성!N36,"0"))</f>
        <v/>
      </c>
      <c r="AC39" s="5">
        <f>IF(OR(작성!$B36="",작성!J36=""),"",TEXT(작성!O36,"0"))</f>
        <v/>
      </c>
      <c r="AD39" s="5">
        <f>IF(OR(작성!$B36="",작성!J36=""),"","")</f>
        <v/>
      </c>
      <c r="AE39" s="5">
        <f>IF(OR(작성!$B36="",작성!Q36=""),"",TEXT(작성!P36,"00"))</f>
        <v/>
      </c>
      <c r="AF39" s="5">
        <f>IF(OR(작성!$B36="",작성!Q36=""),"",작성!Q36)</f>
        <v/>
      </c>
      <c r="AG39" s="5">
        <f>IF(OR(작성!$B36="",작성!Q36=""),"",작성!R36)</f>
        <v/>
      </c>
      <c r="AH39" s="5">
        <f>IF(OR(작성!$B36="",작성!Q36=""),"",IF(작성!S36=INT(작성!S36),TEXT(작성!S36,"0"),TEXT(작성!S36,"0.##")))</f>
        <v/>
      </c>
      <c r="AI39" s="5">
        <f>IF(OR(작성!$B36="",작성!Q36=""),"",IF(작성!T36=INT(작성!T36),TEXT(작성!T36,"0"),TEXT(작성!T36,"0.##")))</f>
        <v/>
      </c>
      <c r="AJ39" s="5">
        <f>IF(OR(작성!$B36="",작성!Q36=""),"",TEXT(작성!U36,"0"))</f>
        <v/>
      </c>
      <c r="AK39" s="5">
        <f>IF(OR(작성!$B36="",작성!Q36=""),"",TEXT(작성!V36,"0"))</f>
        <v/>
      </c>
      <c r="AL39" s="5">
        <f>IF(OR(작성!$B36="",작성!Q36=""),"","")</f>
        <v/>
      </c>
      <c r="AM39" s="5">
        <f>IF(OR(작성!$B36="",작성!X36=""),"",TEXT(작성!W36,"00"))</f>
        <v/>
      </c>
      <c r="AN39" s="5">
        <f>IF(OR(작성!$B36="",작성!X36=""),"",작성!X36)</f>
        <v/>
      </c>
      <c r="AO39" s="5">
        <f>IF(OR(작성!$B36="",작성!X36=""),"",작성!Y36)</f>
        <v/>
      </c>
      <c r="AP39" s="5">
        <f>IF(OR(작성!$B36="",작성!X36=""),"",IF(작성!Z36=INT(작성!Z36),TEXT(작성!Z36,"0"),TEXT(작성!Z36,"0.##")))</f>
        <v/>
      </c>
      <c r="AQ39" s="5">
        <f>IF(OR(작성!$B36="",작성!X36=""),"",IF(작성!AA36=INT(작성!AA36),TEXT(작성!AA36,"0"),TEXT(작성!AA36,"0.##")))</f>
        <v/>
      </c>
      <c r="AR39" s="5">
        <f>IF(OR(작성!$B36="",작성!X36=""),"",TEXT(작성!AB36,"0"))</f>
        <v/>
      </c>
      <c r="AS39" s="5">
        <f>IF(OR(작성!$B36="",작성!X36=""),"",TEXT(작성!AC36,"0"))</f>
        <v/>
      </c>
      <c r="AT39" s="5">
        <f>IF(OR(작성!$B36="",작성!X36=""),"","")</f>
        <v/>
      </c>
      <c r="AU39" s="5">
        <f>IF(OR(작성!$B36="",작성!AE36=""),"",TEXT(작성!AD36,"00"))</f>
        <v/>
      </c>
      <c r="AV39" s="5">
        <f>IF(OR(작성!$B36="",작성!AE36=""),"",작성!AE36)</f>
        <v/>
      </c>
      <c r="AW39" s="5">
        <f>IF(OR(작성!$B36="",작성!AE36=""),"",작성!AF36)</f>
        <v/>
      </c>
      <c r="AX39" s="5">
        <f>IF(OR(작성!$B36="",작성!AE36=""),"",IF(작성!AG36=INT(작성!AG36),TEXT(작성!AG36,"0"),TEXT(작성!AG36,"0.##")))</f>
        <v/>
      </c>
      <c r="AY39" s="5">
        <f>IF(OR(작성!$B36="",작성!AE36=""),"",IF(작성!AH36=INT(작성!AH36),TEXT(작성!AH36,"0"),TEXT(작성!AH36,"0.##")))</f>
        <v/>
      </c>
      <c r="AZ39" s="5">
        <f>IF(OR(작성!$B36="",작성!AE36=""),"",TEXT(작성!AI36,"0"))</f>
        <v/>
      </c>
      <c r="BA39" s="5">
        <f>IF(OR(작성!$B36="",작성!AE36=""),"",TEXT(작성!AJ36,"0"))</f>
        <v/>
      </c>
      <c r="BB39" s="5">
        <f>IF(OR(작성!$B36="",작성!AE36=""),"","")</f>
        <v/>
      </c>
      <c r="BC39" s="5">
        <f>""</f>
        <v/>
      </c>
      <c r="BD39" s="5">
        <f>""</f>
        <v/>
      </c>
      <c r="BE39" s="5">
        <f>""</f>
        <v/>
      </c>
      <c r="BF39" s="5">
        <f>""</f>
        <v/>
      </c>
      <c r="BG39" s="4">
        <f>IF(작성!$B36="","",IF(작성!D36="영수","01","02"))</f>
        <v/>
      </c>
    </row>
    <row r="40">
      <c r="A40" s="4">
        <f>IF(작성!$B37="","",IF(작성!C37="영세율","02","01"))</f>
        <v/>
      </c>
      <c r="B40" s="4">
        <f>IF(작성!$B37="","",IF(AND(ISNUMBER(작성!B37),작성!B37&gt;=20000101,작성!B37&lt;=29991231),TEXT(작성!B37,"0"),IF(AND(ISNUMBER(작성!B37),작성!B37&gt;=36526,작성!B37&lt;=73050),TEXT(작성!B37,"yyyymmdd"),IF(AND(NOT(ISNUMBER(작성!B37)),LEN(작성!B37)=8,ISNUMBER(VALUE(작성!B37))),작성!B37,""))))</f>
        <v/>
      </c>
      <c r="C40" s="4">
        <f>IF(작성!$B37="","",SUBSTITUTE(SUBSTITUTE(내정보!$B$3,"-","")," ",""))</f>
        <v/>
      </c>
      <c r="D40" s="4">
        <f>IF(작성!$B37="","",내정보!$B$4)</f>
        <v/>
      </c>
      <c r="E40" s="4">
        <f>IF(작성!$B37="","",내정보!$B$5)</f>
        <v/>
      </c>
      <c r="F40" s="4">
        <f>IF(작성!$B37="","",내정보!$B$6)</f>
        <v/>
      </c>
      <c r="G40" s="4">
        <f>IF(작성!$B37="","",내정보!$B$7)</f>
        <v/>
      </c>
      <c r="H40" s="4">
        <f>IF(작성!$B37="","",내정보!$B$8)</f>
        <v/>
      </c>
      <c r="I40" s="4">
        <f>IF(작성!$B37="","",내정보!$B$9)</f>
        <v/>
      </c>
      <c r="J40" s="4">
        <f>IF(작성!$B37="","",내정보!$B$10)</f>
        <v/>
      </c>
      <c r="K40" s="4">
        <f>IF(작성!$B37="","",SUBSTITUTE(SUBSTITUTE(IFERROR(VLOOKUP(SUBSTITUTE(SUBSTITUTE(SUBSTITUTE(작성!E37,"~","~~"),"*","~*"),"?","~?"),거래처!$A$4:$I$43,2,FALSE),""),"-","")," ",""))</f>
        <v/>
      </c>
      <c r="L40" s="4">
        <f>IF(작성!$B37="","",IFERROR(VLOOKUP(SUBSTITUTE(SUBSTITUTE(SUBSTITUTE(작성!E37,"~","~~"),"*","~*"),"?","~?"),거래처!$A$4:$I$43,3,FALSE),""))</f>
        <v/>
      </c>
      <c r="M40" s="4">
        <f>IF(작성!$B37="","",IFERROR(VLOOKUP(SUBSTITUTE(SUBSTITUTE(SUBSTITUTE(작성!E37,"~","~~"),"*","~*"),"?","~?"),거래처!$A$4:$I$43,1,FALSE),""))</f>
        <v/>
      </c>
      <c r="N40" s="4">
        <f>IF(작성!$B37="","",IFERROR(VLOOKUP(SUBSTITUTE(SUBSTITUTE(SUBSTITUTE(작성!E37,"~","~~"),"*","~*"),"?","~?"),거래처!$A$4:$I$43,4,FALSE),""))</f>
        <v/>
      </c>
      <c r="O40" s="4">
        <f>IF(작성!$B37="","",IFERROR(VLOOKUP(SUBSTITUTE(SUBSTITUTE(SUBSTITUTE(작성!E37,"~","~~"),"*","~*"),"?","~?"),거래처!$A$4:$I$43,5,FALSE),""))</f>
        <v/>
      </c>
      <c r="P40" s="4">
        <f>IF(작성!$B37="","",IFERROR(VLOOKUP(SUBSTITUTE(SUBSTITUTE(SUBSTITUTE(작성!E37,"~","~~"),"*","~*"),"?","~?"),거래처!$A$4:$I$43,6,FALSE),""))</f>
        <v/>
      </c>
      <c r="Q40" s="4">
        <f>IF(작성!$B37="","",IFERROR(VLOOKUP(SUBSTITUTE(SUBSTITUTE(SUBSTITUTE(작성!E37,"~","~~"),"*","~*"),"?","~?"),거래처!$A$4:$I$43,7,FALSE),""))</f>
        <v/>
      </c>
      <c r="R40" s="4">
        <f>IF(작성!$B37="","",IFERROR(VLOOKUP(SUBSTITUTE(SUBSTITUTE(SUBSTITUTE(작성!E37,"~","~~"),"*","~*"),"?","~?"),거래처!$A$4:$I$43,8,FALSE),""))</f>
        <v/>
      </c>
      <c r="S40" s="4">
        <f>IF(작성!$B37="","",IFERROR(VLOOKUP(SUBSTITUTE(SUBSTITUTE(SUBSTITUTE(작성!E37,"~","~~"),"*","~*"),"?","~?"),거래처!$A$4:$I$43,9,FALSE),""))</f>
        <v/>
      </c>
      <c r="T40" s="4">
        <f>IF(작성!$B37="","",TEXT(작성!F37,"0"))</f>
        <v/>
      </c>
      <c r="U40" s="4">
        <f>IF(작성!$B37="","",TEXT(작성!G37,"0"))</f>
        <v/>
      </c>
      <c r="V40" s="4">
        <f>IF(작성!$B37="","",작성!H37)</f>
        <v/>
      </c>
      <c r="W40" s="5">
        <f>IF(OR(작성!$B37="",작성!J37=""),"",TEXT(작성!I37,"00"))</f>
        <v/>
      </c>
      <c r="X40" s="5">
        <f>IF(OR(작성!$B37="",작성!J37=""),"",작성!J37)</f>
        <v/>
      </c>
      <c r="Y40" s="5">
        <f>IF(OR(작성!$B37="",작성!J37=""),"",작성!K37)</f>
        <v/>
      </c>
      <c r="Z40" s="5">
        <f>IF(OR(작성!$B37="",작성!J37=""),"",IF(작성!L37=INT(작성!L37),TEXT(작성!L37,"0"),TEXT(작성!L37,"0.##")))</f>
        <v/>
      </c>
      <c r="AA40" s="5">
        <f>IF(OR(작성!$B37="",작성!J37=""),"",IF(작성!M37=INT(작성!M37),TEXT(작성!M37,"0"),TEXT(작성!M37,"0.##")))</f>
        <v/>
      </c>
      <c r="AB40" s="5">
        <f>IF(OR(작성!$B37="",작성!J37=""),"",TEXT(작성!N37,"0"))</f>
        <v/>
      </c>
      <c r="AC40" s="5">
        <f>IF(OR(작성!$B37="",작성!J37=""),"",TEXT(작성!O37,"0"))</f>
        <v/>
      </c>
      <c r="AD40" s="5">
        <f>IF(OR(작성!$B37="",작성!J37=""),"","")</f>
        <v/>
      </c>
      <c r="AE40" s="5">
        <f>IF(OR(작성!$B37="",작성!Q37=""),"",TEXT(작성!P37,"00"))</f>
        <v/>
      </c>
      <c r="AF40" s="5">
        <f>IF(OR(작성!$B37="",작성!Q37=""),"",작성!Q37)</f>
        <v/>
      </c>
      <c r="AG40" s="5">
        <f>IF(OR(작성!$B37="",작성!Q37=""),"",작성!R37)</f>
        <v/>
      </c>
      <c r="AH40" s="5">
        <f>IF(OR(작성!$B37="",작성!Q37=""),"",IF(작성!S37=INT(작성!S37),TEXT(작성!S37,"0"),TEXT(작성!S37,"0.##")))</f>
        <v/>
      </c>
      <c r="AI40" s="5">
        <f>IF(OR(작성!$B37="",작성!Q37=""),"",IF(작성!T37=INT(작성!T37),TEXT(작성!T37,"0"),TEXT(작성!T37,"0.##")))</f>
        <v/>
      </c>
      <c r="AJ40" s="5">
        <f>IF(OR(작성!$B37="",작성!Q37=""),"",TEXT(작성!U37,"0"))</f>
        <v/>
      </c>
      <c r="AK40" s="5">
        <f>IF(OR(작성!$B37="",작성!Q37=""),"",TEXT(작성!V37,"0"))</f>
        <v/>
      </c>
      <c r="AL40" s="5">
        <f>IF(OR(작성!$B37="",작성!Q37=""),"","")</f>
        <v/>
      </c>
      <c r="AM40" s="5">
        <f>IF(OR(작성!$B37="",작성!X37=""),"",TEXT(작성!W37,"00"))</f>
        <v/>
      </c>
      <c r="AN40" s="5">
        <f>IF(OR(작성!$B37="",작성!X37=""),"",작성!X37)</f>
        <v/>
      </c>
      <c r="AO40" s="5">
        <f>IF(OR(작성!$B37="",작성!X37=""),"",작성!Y37)</f>
        <v/>
      </c>
      <c r="AP40" s="5">
        <f>IF(OR(작성!$B37="",작성!X37=""),"",IF(작성!Z37=INT(작성!Z37),TEXT(작성!Z37,"0"),TEXT(작성!Z37,"0.##")))</f>
        <v/>
      </c>
      <c r="AQ40" s="5">
        <f>IF(OR(작성!$B37="",작성!X37=""),"",IF(작성!AA37=INT(작성!AA37),TEXT(작성!AA37,"0"),TEXT(작성!AA37,"0.##")))</f>
        <v/>
      </c>
      <c r="AR40" s="5">
        <f>IF(OR(작성!$B37="",작성!X37=""),"",TEXT(작성!AB37,"0"))</f>
        <v/>
      </c>
      <c r="AS40" s="5">
        <f>IF(OR(작성!$B37="",작성!X37=""),"",TEXT(작성!AC37,"0"))</f>
        <v/>
      </c>
      <c r="AT40" s="5">
        <f>IF(OR(작성!$B37="",작성!X37=""),"","")</f>
        <v/>
      </c>
      <c r="AU40" s="5">
        <f>IF(OR(작성!$B37="",작성!AE37=""),"",TEXT(작성!AD37,"00"))</f>
        <v/>
      </c>
      <c r="AV40" s="5">
        <f>IF(OR(작성!$B37="",작성!AE37=""),"",작성!AE37)</f>
        <v/>
      </c>
      <c r="AW40" s="5">
        <f>IF(OR(작성!$B37="",작성!AE37=""),"",작성!AF37)</f>
        <v/>
      </c>
      <c r="AX40" s="5">
        <f>IF(OR(작성!$B37="",작성!AE37=""),"",IF(작성!AG37=INT(작성!AG37),TEXT(작성!AG37,"0"),TEXT(작성!AG37,"0.##")))</f>
        <v/>
      </c>
      <c r="AY40" s="5">
        <f>IF(OR(작성!$B37="",작성!AE37=""),"",IF(작성!AH37=INT(작성!AH37),TEXT(작성!AH37,"0"),TEXT(작성!AH37,"0.##")))</f>
        <v/>
      </c>
      <c r="AZ40" s="5">
        <f>IF(OR(작성!$B37="",작성!AE37=""),"",TEXT(작성!AI37,"0"))</f>
        <v/>
      </c>
      <c r="BA40" s="5">
        <f>IF(OR(작성!$B37="",작성!AE37=""),"",TEXT(작성!AJ37,"0"))</f>
        <v/>
      </c>
      <c r="BB40" s="5">
        <f>IF(OR(작성!$B37="",작성!AE37=""),"","")</f>
        <v/>
      </c>
      <c r="BC40" s="5">
        <f>""</f>
        <v/>
      </c>
      <c r="BD40" s="5">
        <f>""</f>
        <v/>
      </c>
      <c r="BE40" s="5">
        <f>""</f>
        <v/>
      </c>
      <c r="BF40" s="5">
        <f>""</f>
        <v/>
      </c>
      <c r="BG40" s="4">
        <f>IF(작성!$B37="","",IF(작성!D37="영수","01","02"))</f>
        <v/>
      </c>
    </row>
    <row r="41">
      <c r="A41" s="4">
        <f>IF(작성!$B38="","",IF(작성!C38="영세율","02","01"))</f>
        <v/>
      </c>
      <c r="B41" s="4">
        <f>IF(작성!$B38="","",IF(AND(ISNUMBER(작성!B38),작성!B38&gt;=20000101,작성!B38&lt;=29991231),TEXT(작성!B38,"0"),IF(AND(ISNUMBER(작성!B38),작성!B38&gt;=36526,작성!B38&lt;=73050),TEXT(작성!B38,"yyyymmdd"),IF(AND(NOT(ISNUMBER(작성!B38)),LEN(작성!B38)=8,ISNUMBER(VALUE(작성!B38))),작성!B38,""))))</f>
        <v/>
      </c>
      <c r="C41" s="4">
        <f>IF(작성!$B38="","",SUBSTITUTE(SUBSTITUTE(내정보!$B$3,"-","")," ",""))</f>
        <v/>
      </c>
      <c r="D41" s="4">
        <f>IF(작성!$B38="","",내정보!$B$4)</f>
        <v/>
      </c>
      <c r="E41" s="4">
        <f>IF(작성!$B38="","",내정보!$B$5)</f>
        <v/>
      </c>
      <c r="F41" s="4">
        <f>IF(작성!$B38="","",내정보!$B$6)</f>
        <v/>
      </c>
      <c r="G41" s="4">
        <f>IF(작성!$B38="","",내정보!$B$7)</f>
        <v/>
      </c>
      <c r="H41" s="4">
        <f>IF(작성!$B38="","",내정보!$B$8)</f>
        <v/>
      </c>
      <c r="I41" s="4">
        <f>IF(작성!$B38="","",내정보!$B$9)</f>
        <v/>
      </c>
      <c r="J41" s="4">
        <f>IF(작성!$B38="","",내정보!$B$10)</f>
        <v/>
      </c>
      <c r="K41" s="4">
        <f>IF(작성!$B38="","",SUBSTITUTE(SUBSTITUTE(IFERROR(VLOOKUP(SUBSTITUTE(SUBSTITUTE(SUBSTITUTE(작성!E38,"~","~~"),"*","~*"),"?","~?"),거래처!$A$4:$I$43,2,FALSE),""),"-","")," ",""))</f>
        <v/>
      </c>
      <c r="L41" s="4">
        <f>IF(작성!$B38="","",IFERROR(VLOOKUP(SUBSTITUTE(SUBSTITUTE(SUBSTITUTE(작성!E38,"~","~~"),"*","~*"),"?","~?"),거래처!$A$4:$I$43,3,FALSE),""))</f>
        <v/>
      </c>
      <c r="M41" s="4">
        <f>IF(작성!$B38="","",IFERROR(VLOOKUP(SUBSTITUTE(SUBSTITUTE(SUBSTITUTE(작성!E38,"~","~~"),"*","~*"),"?","~?"),거래처!$A$4:$I$43,1,FALSE),""))</f>
        <v/>
      </c>
      <c r="N41" s="4">
        <f>IF(작성!$B38="","",IFERROR(VLOOKUP(SUBSTITUTE(SUBSTITUTE(SUBSTITUTE(작성!E38,"~","~~"),"*","~*"),"?","~?"),거래처!$A$4:$I$43,4,FALSE),""))</f>
        <v/>
      </c>
      <c r="O41" s="4">
        <f>IF(작성!$B38="","",IFERROR(VLOOKUP(SUBSTITUTE(SUBSTITUTE(SUBSTITUTE(작성!E38,"~","~~"),"*","~*"),"?","~?"),거래처!$A$4:$I$43,5,FALSE),""))</f>
        <v/>
      </c>
      <c r="P41" s="4">
        <f>IF(작성!$B38="","",IFERROR(VLOOKUP(SUBSTITUTE(SUBSTITUTE(SUBSTITUTE(작성!E38,"~","~~"),"*","~*"),"?","~?"),거래처!$A$4:$I$43,6,FALSE),""))</f>
        <v/>
      </c>
      <c r="Q41" s="4">
        <f>IF(작성!$B38="","",IFERROR(VLOOKUP(SUBSTITUTE(SUBSTITUTE(SUBSTITUTE(작성!E38,"~","~~"),"*","~*"),"?","~?"),거래처!$A$4:$I$43,7,FALSE),""))</f>
        <v/>
      </c>
      <c r="R41" s="4">
        <f>IF(작성!$B38="","",IFERROR(VLOOKUP(SUBSTITUTE(SUBSTITUTE(SUBSTITUTE(작성!E38,"~","~~"),"*","~*"),"?","~?"),거래처!$A$4:$I$43,8,FALSE),""))</f>
        <v/>
      </c>
      <c r="S41" s="4">
        <f>IF(작성!$B38="","",IFERROR(VLOOKUP(SUBSTITUTE(SUBSTITUTE(SUBSTITUTE(작성!E38,"~","~~"),"*","~*"),"?","~?"),거래처!$A$4:$I$43,9,FALSE),""))</f>
        <v/>
      </c>
      <c r="T41" s="4">
        <f>IF(작성!$B38="","",TEXT(작성!F38,"0"))</f>
        <v/>
      </c>
      <c r="U41" s="4">
        <f>IF(작성!$B38="","",TEXT(작성!G38,"0"))</f>
        <v/>
      </c>
      <c r="V41" s="4">
        <f>IF(작성!$B38="","",작성!H38)</f>
        <v/>
      </c>
      <c r="W41" s="5">
        <f>IF(OR(작성!$B38="",작성!J38=""),"",TEXT(작성!I38,"00"))</f>
        <v/>
      </c>
      <c r="X41" s="5">
        <f>IF(OR(작성!$B38="",작성!J38=""),"",작성!J38)</f>
        <v/>
      </c>
      <c r="Y41" s="5">
        <f>IF(OR(작성!$B38="",작성!J38=""),"",작성!K38)</f>
        <v/>
      </c>
      <c r="Z41" s="5">
        <f>IF(OR(작성!$B38="",작성!J38=""),"",IF(작성!L38=INT(작성!L38),TEXT(작성!L38,"0"),TEXT(작성!L38,"0.##")))</f>
        <v/>
      </c>
      <c r="AA41" s="5">
        <f>IF(OR(작성!$B38="",작성!J38=""),"",IF(작성!M38=INT(작성!M38),TEXT(작성!M38,"0"),TEXT(작성!M38,"0.##")))</f>
        <v/>
      </c>
      <c r="AB41" s="5">
        <f>IF(OR(작성!$B38="",작성!J38=""),"",TEXT(작성!N38,"0"))</f>
        <v/>
      </c>
      <c r="AC41" s="5">
        <f>IF(OR(작성!$B38="",작성!J38=""),"",TEXT(작성!O38,"0"))</f>
        <v/>
      </c>
      <c r="AD41" s="5">
        <f>IF(OR(작성!$B38="",작성!J38=""),"","")</f>
        <v/>
      </c>
      <c r="AE41" s="5">
        <f>IF(OR(작성!$B38="",작성!Q38=""),"",TEXT(작성!P38,"00"))</f>
        <v/>
      </c>
      <c r="AF41" s="5">
        <f>IF(OR(작성!$B38="",작성!Q38=""),"",작성!Q38)</f>
        <v/>
      </c>
      <c r="AG41" s="5">
        <f>IF(OR(작성!$B38="",작성!Q38=""),"",작성!R38)</f>
        <v/>
      </c>
      <c r="AH41" s="5">
        <f>IF(OR(작성!$B38="",작성!Q38=""),"",IF(작성!S38=INT(작성!S38),TEXT(작성!S38,"0"),TEXT(작성!S38,"0.##")))</f>
        <v/>
      </c>
      <c r="AI41" s="5">
        <f>IF(OR(작성!$B38="",작성!Q38=""),"",IF(작성!T38=INT(작성!T38),TEXT(작성!T38,"0"),TEXT(작성!T38,"0.##")))</f>
        <v/>
      </c>
      <c r="AJ41" s="5">
        <f>IF(OR(작성!$B38="",작성!Q38=""),"",TEXT(작성!U38,"0"))</f>
        <v/>
      </c>
      <c r="AK41" s="5">
        <f>IF(OR(작성!$B38="",작성!Q38=""),"",TEXT(작성!V38,"0"))</f>
        <v/>
      </c>
      <c r="AL41" s="5">
        <f>IF(OR(작성!$B38="",작성!Q38=""),"","")</f>
        <v/>
      </c>
      <c r="AM41" s="5">
        <f>IF(OR(작성!$B38="",작성!X38=""),"",TEXT(작성!W38,"00"))</f>
        <v/>
      </c>
      <c r="AN41" s="5">
        <f>IF(OR(작성!$B38="",작성!X38=""),"",작성!X38)</f>
        <v/>
      </c>
      <c r="AO41" s="5">
        <f>IF(OR(작성!$B38="",작성!X38=""),"",작성!Y38)</f>
        <v/>
      </c>
      <c r="AP41" s="5">
        <f>IF(OR(작성!$B38="",작성!X38=""),"",IF(작성!Z38=INT(작성!Z38),TEXT(작성!Z38,"0"),TEXT(작성!Z38,"0.##")))</f>
        <v/>
      </c>
      <c r="AQ41" s="5">
        <f>IF(OR(작성!$B38="",작성!X38=""),"",IF(작성!AA38=INT(작성!AA38),TEXT(작성!AA38,"0"),TEXT(작성!AA38,"0.##")))</f>
        <v/>
      </c>
      <c r="AR41" s="5">
        <f>IF(OR(작성!$B38="",작성!X38=""),"",TEXT(작성!AB38,"0"))</f>
        <v/>
      </c>
      <c r="AS41" s="5">
        <f>IF(OR(작성!$B38="",작성!X38=""),"",TEXT(작성!AC38,"0"))</f>
        <v/>
      </c>
      <c r="AT41" s="5">
        <f>IF(OR(작성!$B38="",작성!X38=""),"","")</f>
        <v/>
      </c>
      <c r="AU41" s="5">
        <f>IF(OR(작성!$B38="",작성!AE38=""),"",TEXT(작성!AD38,"00"))</f>
        <v/>
      </c>
      <c r="AV41" s="5">
        <f>IF(OR(작성!$B38="",작성!AE38=""),"",작성!AE38)</f>
        <v/>
      </c>
      <c r="AW41" s="5">
        <f>IF(OR(작성!$B38="",작성!AE38=""),"",작성!AF38)</f>
        <v/>
      </c>
      <c r="AX41" s="5">
        <f>IF(OR(작성!$B38="",작성!AE38=""),"",IF(작성!AG38=INT(작성!AG38),TEXT(작성!AG38,"0"),TEXT(작성!AG38,"0.##")))</f>
        <v/>
      </c>
      <c r="AY41" s="5">
        <f>IF(OR(작성!$B38="",작성!AE38=""),"",IF(작성!AH38=INT(작성!AH38),TEXT(작성!AH38,"0"),TEXT(작성!AH38,"0.##")))</f>
        <v/>
      </c>
      <c r="AZ41" s="5">
        <f>IF(OR(작성!$B38="",작성!AE38=""),"",TEXT(작성!AI38,"0"))</f>
        <v/>
      </c>
      <c r="BA41" s="5">
        <f>IF(OR(작성!$B38="",작성!AE38=""),"",TEXT(작성!AJ38,"0"))</f>
        <v/>
      </c>
      <c r="BB41" s="5">
        <f>IF(OR(작성!$B38="",작성!AE38=""),"","")</f>
        <v/>
      </c>
      <c r="BC41" s="5">
        <f>""</f>
        <v/>
      </c>
      <c r="BD41" s="5">
        <f>""</f>
        <v/>
      </c>
      <c r="BE41" s="5">
        <f>""</f>
        <v/>
      </c>
      <c r="BF41" s="5">
        <f>""</f>
        <v/>
      </c>
      <c r="BG41" s="4">
        <f>IF(작성!$B38="","",IF(작성!D38="영수","01","02"))</f>
        <v/>
      </c>
    </row>
    <row r="42">
      <c r="A42" s="4">
        <f>IF(작성!$B39="","",IF(작성!C39="영세율","02","01"))</f>
        <v/>
      </c>
      <c r="B42" s="4">
        <f>IF(작성!$B39="","",IF(AND(ISNUMBER(작성!B39),작성!B39&gt;=20000101,작성!B39&lt;=29991231),TEXT(작성!B39,"0"),IF(AND(ISNUMBER(작성!B39),작성!B39&gt;=36526,작성!B39&lt;=73050),TEXT(작성!B39,"yyyymmdd"),IF(AND(NOT(ISNUMBER(작성!B39)),LEN(작성!B39)=8,ISNUMBER(VALUE(작성!B39))),작성!B39,""))))</f>
        <v/>
      </c>
      <c r="C42" s="4">
        <f>IF(작성!$B39="","",SUBSTITUTE(SUBSTITUTE(내정보!$B$3,"-","")," ",""))</f>
        <v/>
      </c>
      <c r="D42" s="4">
        <f>IF(작성!$B39="","",내정보!$B$4)</f>
        <v/>
      </c>
      <c r="E42" s="4">
        <f>IF(작성!$B39="","",내정보!$B$5)</f>
        <v/>
      </c>
      <c r="F42" s="4">
        <f>IF(작성!$B39="","",내정보!$B$6)</f>
        <v/>
      </c>
      <c r="G42" s="4">
        <f>IF(작성!$B39="","",내정보!$B$7)</f>
        <v/>
      </c>
      <c r="H42" s="4">
        <f>IF(작성!$B39="","",내정보!$B$8)</f>
        <v/>
      </c>
      <c r="I42" s="4">
        <f>IF(작성!$B39="","",내정보!$B$9)</f>
        <v/>
      </c>
      <c r="J42" s="4">
        <f>IF(작성!$B39="","",내정보!$B$10)</f>
        <v/>
      </c>
      <c r="K42" s="4">
        <f>IF(작성!$B39="","",SUBSTITUTE(SUBSTITUTE(IFERROR(VLOOKUP(SUBSTITUTE(SUBSTITUTE(SUBSTITUTE(작성!E39,"~","~~"),"*","~*"),"?","~?"),거래처!$A$4:$I$43,2,FALSE),""),"-","")," ",""))</f>
        <v/>
      </c>
      <c r="L42" s="4">
        <f>IF(작성!$B39="","",IFERROR(VLOOKUP(SUBSTITUTE(SUBSTITUTE(SUBSTITUTE(작성!E39,"~","~~"),"*","~*"),"?","~?"),거래처!$A$4:$I$43,3,FALSE),""))</f>
        <v/>
      </c>
      <c r="M42" s="4">
        <f>IF(작성!$B39="","",IFERROR(VLOOKUP(SUBSTITUTE(SUBSTITUTE(SUBSTITUTE(작성!E39,"~","~~"),"*","~*"),"?","~?"),거래처!$A$4:$I$43,1,FALSE),""))</f>
        <v/>
      </c>
      <c r="N42" s="4">
        <f>IF(작성!$B39="","",IFERROR(VLOOKUP(SUBSTITUTE(SUBSTITUTE(SUBSTITUTE(작성!E39,"~","~~"),"*","~*"),"?","~?"),거래처!$A$4:$I$43,4,FALSE),""))</f>
        <v/>
      </c>
      <c r="O42" s="4">
        <f>IF(작성!$B39="","",IFERROR(VLOOKUP(SUBSTITUTE(SUBSTITUTE(SUBSTITUTE(작성!E39,"~","~~"),"*","~*"),"?","~?"),거래처!$A$4:$I$43,5,FALSE),""))</f>
        <v/>
      </c>
      <c r="P42" s="4">
        <f>IF(작성!$B39="","",IFERROR(VLOOKUP(SUBSTITUTE(SUBSTITUTE(SUBSTITUTE(작성!E39,"~","~~"),"*","~*"),"?","~?"),거래처!$A$4:$I$43,6,FALSE),""))</f>
        <v/>
      </c>
      <c r="Q42" s="4">
        <f>IF(작성!$B39="","",IFERROR(VLOOKUP(SUBSTITUTE(SUBSTITUTE(SUBSTITUTE(작성!E39,"~","~~"),"*","~*"),"?","~?"),거래처!$A$4:$I$43,7,FALSE),""))</f>
        <v/>
      </c>
      <c r="R42" s="4">
        <f>IF(작성!$B39="","",IFERROR(VLOOKUP(SUBSTITUTE(SUBSTITUTE(SUBSTITUTE(작성!E39,"~","~~"),"*","~*"),"?","~?"),거래처!$A$4:$I$43,8,FALSE),""))</f>
        <v/>
      </c>
      <c r="S42" s="4">
        <f>IF(작성!$B39="","",IFERROR(VLOOKUP(SUBSTITUTE(SUBSTITUTE(SUBSTITUTE(작성!E39,"~","~~"),"*","~*"),"?","~?"),거래처!$A$4:$I$43,9,FALSE),""))</f>
        <v/>
      </c>
      <c r="T42" s="4">
        <f>IF(작성!$B39="","",TEXT(작성!F39,"0"))</f>
        <v/>
      </c>
      <c r="U42" s="4">
        <f>IF(작성!$B39="","",TEXT(작성!G39,"0"))</f>
        <v/>
      </c>
      <c r="V42" s="4">
        <f>IF(작성!$B39="","",작성!H39)</f>
        <v/>
      </c>
      <c r="W42" s="5">
        <f>IF(OR(작성!$B39="",작성!J39=""),"",TEXT(작성!I39,"00"))</f>
        <v/>
      </c>
      <c r="X42" s="5">
        <f>IF(OR(작성!$B39="",작성!J39=""),"",작성!J39)</f>
        <v/>
      </c>
      <c r="Y42" s="5">
        <f>IF(OR(작성!$B39="",작성!J39=""),"",작성!K39)</f>
        <v/>
      </c>
      <c r="Z42" s="5">
        <f>IF(OR(작성!$B39="",작성!J39=""),"",IF(작성!L39=INT(작성!L39),TEXT(작성!L39,"0"),TEXT(작성!L39,"0.##")))</f>
        <v/>
      </c>
      <c r="AA42" s="5">
        <f>IF(OR(작성!$B39="",작성!J39=""),"",IF(작성!M39=INT(작성!M39),TEXT(작성!M39,"0"),TEXT(작성!M39,"0.##")))</f>
        <v/>
      </c>
      <c r="AB42" s="5">
        <f>IF(OR(작성!$B39="",작성!J39=""),"",TEXT(작성!N39,"0"))</f>
        <v/>
      </c>
      <c r="AC42" s="5">
        <f>IF(OR(작성!$B39="",작성!J39=""),"",TEXT(작성!O39,"0"))</f>
        <v/>
      </c>
      <c r="AD42" s="5">
        <f>IF(OR(작성!$B39="",작성!J39=""),"","")</f>
        <v/>
      </c>
      <c r="AE42" s="5">
        <f>IF(OR(작성!$B39="",작성!Q39=""),"",TEXT(작성!P39,"00"))</f>
        <v/>
      </c>
      <c r="AF42" s="5">
        <f>IF(OR(작성!$B39="",작성!Q39=""),"",작성!Q39)</f>
        <v/>
      </c>
      <c r="AG42" s="5">
        <f>IF(OR(작성!$B39="",작성!Q39=""),"",작성!R39)</f>
        <v/>
      </c>
      <c r="AH42" s="5">
        <f>IF(OR(작성!$B39="",작성!Q39=""),"",IF(작성!S39=INT(작성!S39),TEXT(작성!S39,"0"),TEXT(작성!S39,"0.##")))</f>
        <v/>
      </c>
      <c r="AI42" s="5">
        <f>IF(OR(작성!$B39="",작성!Q39=""),"",IF(작성!T39=INT(작성!T39),TEXT(작성!T39,"0"),TEXT(작성!T39,"0.##")))</f>
        <v/>
      </c>
      <c r="AJ42" s="5">
        <f>IF(OR(작성!$B39="",작성!Q39=""),"",TEXT(작성!U39,"0"))</f>
        <v/>
      </c>
      <c r="AK42" s="5">
        <f>IF(OR(작성!$B39="",작성!Q39=""),"",TEXT(작성!V39,"0"))</f>
        <v/>
      </c>
      <c r="AL42" s="5">
        <f>IF(OR(작성!$B39="",작성!Q39=""),"","")</f>
        <v/>
      </c>
      <c r="AM42" s="5">
        <f>IF(OR(작성!$B39="",작성!X39=""),"",TEXT(작성!W39,"00"))</f>
        <v/>
      </c>
      <c r="AN42" s="5">
        <f>IF(OR(작성!$B39="",작성!X39=""),"",작성!X39)</f>
        <v/>
      </c>
      <c r="AO42" s="5">
        <f>IF(OR(작성!$B39="",작성!X39=""),"",작성!Y39)</f>
        <v/>
      </c>
      <c r="AP42" s="5">
        <f>IF(OR(작성!$B39="",작성!X39=""),"",IF(작성!Z39=INT(작성!Z39),TEXT(작성!Z39,"0"),TEXT(작성!Z39,"0.##")))</f>
        <v/>
      </c>
      <c r="AQ42" s="5">
        <f>IF(OR(작성!$B39="",작성!X39=""),"",IF(작성!AA39=INT(작성!AA39),TEXT(작성!AA39,"0"),TEXT(작성!AA39,"0.##")))</f>
        <v/>
      </c>
      <c r="AR42" s="5">
        <f>IF(OR(작성!$B39="",작성!X39=""),"",TEXT(작성!AB39,"0"))</f>
        <v/>
      </c>
      <c r="AS42" s="5">
        <f>IF(OR(작성!$B39="",작성!X39=""),"",TEXT(작성!AC39,"0"))</f>
        <v/>
      </c>
      <c r="AT42" s="5">
        <f>IF(OR(작성!$B39="",작성!X39=""),"","")</f>
        <v/>
      </c>
      <c r="AU42" s="5">
        <f>IF(OR(작성!$B39="",작성!AE39=""),"",TEXT(작성!AD39,"00"))</f>
        <v/>
      </c>
      <c r="AV42" s="5">
        <f>IF(OR(작성!$B39="",작성!AE39=""),"",작성!AE39)</f>
        <v/>
      </c>
      <c r="AW42" s="5">
        <f>IF(OR(작성!$B39="",작성!AE39=""),"",작성!AF39)</f>
        <v/>
      </c>
      <c r="AX42" s="5">
        <f>IF(OR(작성!$B39="",작성!AE39=""),"",IF(작성!AG39=INT(작성!AG39),TEXT(작성!AG39,"0"),TEXT(작성!AG39,"0.##")))</f>
        <v/>
      </c>
      <c r="AY42" s="5">
        <f>IF(OR(작성!$B39="",작성!AE39=""),"",IF(작성!AH39=INT(작성!AH39),TEXT(작성!AH39,"0"),TEXT(작성!AH39,"0.##")))</f>
        <v/>
      </c>
      <c r="AZ42" s="5">
        <f>IF(OR(작성!$B39="",작성!AE39=""),"",TEXT(작성!AI39,"0"))</f>
        <v/>
      </c>
      <c r="BA42" s="5">
        <f>IF(OR(작성!$B39="",작성!AE39=""),"",TEXT(작성!AJ39,"0"))</f>
        <v/>
      </c>
      <c r="BB42" s="5">
        <f>IF(OR(작성!$B39="",작성!AE39=""),"","")</f>
        <v/>
      </c>
      <c r="BC42" s="5">
        <f>""</f>
        <v/>
      </c>
      <c r="BD42" s="5">
        <f>""</f>
        <v/>
      </c>
      <c r="BE42" s="5">
        <f>""</f>
        <v/>
      </c>
      <c r="BF42" s="5">
        <f>""</f>
        <v/>
      </c>
      <c r="BG42" s="4">
        <f>IF(작성!$B39="","",IF(작성!D39="영수","01","02"))</f>
        <v/>
      </c>
    </row>
    <row r="43">
      <c r="A43" s="4">
        <f>IF(작성!$B40="","",IF(작성!C40="영세율","02","01"))</f>
        <v/>
      </c>
      <c r="B43" s="4">
        <f>IF(작성!$B40="","",IF(AND(ISNUMBER(작성!B40),작성!B40&gt;=20000101,작성!B40&lt;=29991231),TEXT(작성!B40,"0"),IF(AND(ISNUMBER(작성!B40),작성!B40&gt;=36526,작성!B40&lt;=73050),TEXT(작성!B40,"yyyymmdd"),IF(AND(NOT(ISNUMBER(작성!B40)),LEN(작성!B40)=8,ISNUMBER(VALUE(작성!B40))),작성!B40,""))))</f>
        <v/>
      </c>
      <c r="C43" s="4">
        <f>IF(작성!$B40="","",SUBSTITUTE(SUBSTITUTE(내정보!$B$3,"-","")," ",""))</f>
        <v/>
      </c>
      <c r="D43" s="4">
        <f>IF(작성!$B40="","",내정보!$B$4)</f>
        <v/>
      </c>
      <c r="E43" s="4">
        <f>IF(작성!$B40="","",내정보!$B$5)</f>
        <v/>
      </c>
      <c r="F43" s="4">
        <f>IF(작성!$B40="","",내정보!$B$6)</f>
        <v/>
      </c>
      <c r="G43" s="4">
        <f>IF(작성!$B40="","",내정보!$B$7)</f>
        <v/>
      </c>
      <c r="H43" s="4">
        <f>IF(작성!$B40="","",내정보!$B$8)</f>
        <v/>
      </c>
      <c r="I43" s="4">
        <f>IF(작성!$B40="","",내정보!$B$9)</f>
        <v/>
      </c>
      <c r="J43" s="4">
        <f>IF(작성!$B40="","",내정보!$B$10)</f>
        <v/>
      </c>
      <c r="K43" s="4">
        <f>IF(작성!$B40="","",SUBSTITUTE(SUBSTITUTE(IFERROR(VLOOKUP(SUBSTITUTE(SUBSTITUTE(SUBSTITUTE(작성!E40,"~","~~"),"*","~*"),"?","~?"),거래처!$A$4:$I$43,2,FALSE),""),"-","")," ",""))</f>
        <v/>
      </c>
      <c r="L43" s="4">
        <f>IF(작성!$B40="","",IFERROR(VLOOKUP(SUBSTITUTE(SUBSTITUTE(SUBSTITUTE(작성!E40,"~","~~"),"*","~*"),"?","~?"),거래처!$A$4:$I$43,3,FALSE),""))</f>
        <v/>
      </c>
      <c r="M43" s="4">
        <f>IF(작성!$B40="","",IFERROR(VLOOKUP(SUBSTITUTE(SUBSTITUTE(SUBSTITUTE(작성!E40,"~","~~"),"*","~*"),"?","~?"),거래처!$A$4:$I$43,1,FALSE),""))</f>
        <v/>
      </c>
      <c r="N43" s="4">
        <f>IF(작성!$B40="","",IFERROR(VLOOKUP(SUBSTITUTE(SUBSTITUTE(SUBSTITUTE(작성!E40,"~","~~"),"*","~*"),"?","~?"),거래처!$A$4:$I$43,4,FALSE),""))</f>
        <v/>
      </c>
      <c r="O43" s="4">
        <f>IF(작성!$B40="","",IFERROR(VLOOKUP(SUBSTITUTE(SUBSTITUTE(SUBSTITUTE(작성!E40,"~","~~"),"*","~*"),"?","~?"),거래처!$A$4:$I$43,5,FALSE),""))</f>
        <v/>
      </c>
      <c r="P43" s="4">
        <f>IF(작성!$B40="","",IFERROR(VLOOKUP(SUBSTITUTE(SUBSTITUTE(SUBSTITUTE(작성!E40,"~","~~"),"*","~*"),"?","~?"),거래처!$A$4:$I$43,6,FALSE),""))</f>
        <v/>
      </c>
      <c r="Q43" s="4">
        <f>IF(작성!$B40="","",IFERROR(VLOOKUP(SUBSTITUTE(SUBSTITUTE(SUBSTITUTE(작성!E40,"~","~~"),"*","~*"),"?","~?"),거래처!$A$4:$I$43,7,FALSE),""))</f>
        <v/>
      </c>
      <c r="R43" s="4">
        <f>IF(작성!$B40="","",IFERROR(VLOOKUP(SUBSTITUTE(SUBSTITUTE(SUBSTITUTE(작성!E40,"~","~~"),"*","~*"),"?","~?"),거래처!$A$4:$I$43,8,FALSE),""))</f>
        <v/>
      </c>
      <c r="S43" s="4">
        <f>IF(작성!$B40="","",IFERROR(VLOOKUP(SUBSTITUTE(SUBSTITUTE(SUBSTITUTE(작성!E40,"~","~~"),"*","~*"),"?","~?"),거래처!$A$4:$I$43,9,FALSE),""))</f>
        <v/>
      </c>
      <c r="T43" s="4">
        <f>IF(작성!$B40="","",TEXT(작성!F40,"0"))</f>
        <v/>
      </c>
      <c r="U43" s="4">
        <f>IF(작성!$B40="","",TEXT(작성!G40,"0"))</f>
        <v/>
      </c>
      <c r="V43" s="4">
        <f>IF(작성!$B40="","",작성!H40)</f>
        <v/>
      </c>
      <c r="W43" s="5">
        <f>IF(OR(작성!$B40="",작성!J40=""),"",TEXT(작성!I40,"00"))</f>
        <v/>
      </c>
      <c r="X43" s="5">
        <f>IF(OR(작성!$B40="",작성!J40=""),"",작성!J40)</f>
        <v/>
      </c>
      <c r="Y43" s="5">
        <f>IF(OR(작성!$B40="",작성!J40=""),"",작성!K40)</f>
        <v/>
      </c>
      <c r="Z43" s="5">
        <f>IF(OR(작성!$B40="",작성!J40=""),"",IF(작성!L40=INT(작성!L40),TEXT(작성!L40,"0"),TEXT(작성!L40,"0.##")))</f>
        <v/>
      </c>
      <c r="AA43" s="5">
        <f>IF(OR(작성!$B40="",작성!J40=""),"",IF(작성!M40=INT(작성!M40),TEXT(작성!M40,"0"),TEXT(작성!M40,"0.##")))</f>
        <v/>
      </c>
      <c r="AB43" s="5">
        <f>IF(OR(작성!$B40="",작성!J40=""),"",TEXT(작성!N40,"0"))</f>
        <v/>
      </c>
      <c r="AC43" s="5">
        <f>IF(OR(작성!$B40="",작성!J40=""),"",TEXT(작성!O40,"0"))</f>
        <v/>
      </c>
      <c r="AD43" s="5">
        <f>IF(OR(작성!$B40="",작성!J40=""),"","")</f>
        <v/>
      </c>
      <c r="AE43" s="5">
        <f>IF(OR(작성!$B40="",작성!Q40=""),"",TEXT(작성!P40,"00"))</f>
        <v/>
      </c>
      <c r="AF43" s="5">
        <f>IF(OR(작성!$B40="",작성!Q40=""),"",작성!Q40)</f>
        <v/>
      </c>
      <c r="AG43" s="5">
        <f>IF(OR(작성!$B40="",작성!Q40=""),"",작성!R40)</f>
        <v/>
      </c>
      <c r="AH43" s="5">
        <f>IF(OR(작성!$B40="",작성!Q40=""),"",IF(작성!S40=INT(작성!S40),TEXT(작성!S40,"0"),TEXT(작성!S40,"0.##")))</f>
        <v/>
      </c>
      <c r="AI43" s="5">
        <f>IF(OR(작성!$B40="",작성!Q40=""),"",IF(작성!T40=INT(작성!T40),TEXT(작성!T40,"0"),TEXT(작성!T40,"0.##")))</f>
        <v/>
      </c>
      <c r="AJ43" s="5">
        <f>IF(OR(작성!$B40="",작성!Q40=""),"",TEXT(작성!U40,"0"))</f>
        <v/>
      </c>
      <c r="AK43" s="5">
        <f>IF(OR(작성!$B40="",작성!Q40=""),"",TEXT(작성!V40,"0"))</f>
        <v/>
      </c>
      <c r="AL43" s="5">
        <f>IF(OR(작성!$B40="",작성!Q40=""),"","")</f>
        <v/>
      </c>
      <c r="AM43" s="5">
        <f>IF(OR(작성!$B40="",작성!X40=""),"",TEXT(작성!W40,"00"))</f>
        <v/>
      </c>
      <c r="AN43" s="5">
        <f>IF(OR(작성!$B40="",작성!X40=""),"",작성!X40)</f>
        <v/>
      </c>
      <c r="AO43" s="5">
        <f>IF(OR(작성!$B40="",작성!X40=""),"",작성!Y40)</f>
        <v/>
      </c>
      <c r="AP43" s="5">
        <f>IF(OR(작성!$B40="",작성!X40=""),"",IF(작성!Z40=INT(작성!Z40),TEXT(작성!Z40,"0"),TEXT(작성!Z40,"0.##")))</f>
        <v/>
      </c>
      <c r="AQ43" s="5">
        <f>IF(OR(작성!$B40="",작성!X40=""),"",IF(작성!AA40=INT(작성!AA40),TEXT(작성!AA40,"0"),TEXT(작성!AA40,"0.##")))</f>
        <v/>
      </c>
      <c r="AR43" s="5">
        <f>IF(OR(작성!$B40="",작성!X40=""),"",TEXT(작성!AB40,"0"))</f>
        <v/>
      </c>
      <c r="AS43" s="5">
        <f>IF(OR(작성!$B40="",작성!X40=""),"",TEXT(작성!AC40,"0"))</f>
        <v/>
      </c>
      <c r="AT43" s="5">
        <f>IF(OR(작성!$B40="",작성!X40=""),"","")</f>
        <v/>
      </c>
      <c r="AU43" s="5">
        <f>IF(OR(작성!$B40="",작성!AE40=""),"",TEXT(작성!AD40,"00"))</f>
        <v/>
      </c>
      <c r="AV43" s="5">
        <f>IF(OR(작성!$B40="",작성!AE40=""),"",작성!AE40)</f>
        <v/>
      </c>
      <c r="AW43" s="5">
        <f>IF(OR(작성!$B40="",작성!AE40=""),"",작성!AF40)</f>
        <v/>
      </c>
      <c r="AX43" s="5">
        <f>IF(OR(작성!$B40="",작성!AE40=""),"",IF(작성!AG40=INT(작성!AG40),TEXT(작성!AG40,"0"),TEXT(작성!AG40,"0.##")))</f>
        <v/>
      </c>
      <c r="AY43" s="5">
        <f>IF(OR(작성!$B40="",작성!AE40=""),"",IF(작성!AH40=INT(작성!AH40),TEXT(작성!AH40,"0"),TEXT(작성!AH40,"0.##")))</f>
        <v/>
      </c>
      <c r="AZ43" s="5">
        <f>IF(OR(작성!$B40="",작성!AE40=""),"",TEXT(작성!AI40,"0"))</f>
        <v/>
      </c>
      <c r="BA43" s="5">
        <f>IF(OR(작성!$B40="",작성!AE40=""),"",TEXT(작성!AJ40,"0"))</f>
        <v/>
      </c>
      <c r="BB43" s="5">
        <f>IF(OR(작성!$B40="",작성!AE40=""),"","")</f>
        <v/>
      </c>
      <c r="BC43" s="5">
        <f>""</f>
        <v/>
      </c>
      <c r="BD43" s="5">
        <f>""</f>
        <v/>
      </c>
      <c r="BE43" s="5">
        <f>""</f>
        <v/>
      </c>
      <c r="BF43" s="5">
        <f>""</f>
        <v/>
      </c>
      <c r="BG43" s="4">
        <f>IF(작성!$B40="","",IF(작성!D40="영수","01","02"))</f>
        <v/>
      </c>
    </row>
    <row r="44">
      <c r="A44" s="4">
        <f>IF(작성!$B41="","",IF(작성!C41="영세율","02","01"))</f>
        <v/>
      </c>
      <c r="B44" s="4">
        <f>IF(작성!$B41="","",IF(AND(ISNUMBER(작성!B41),작성!B41&gt;=20000101,작성!B41&lt;=29991231),TEXT(작성!B41,"0"),IF(AND(ISNUMBER(작성!B41),작성!B41&gt;=36526,작성!B41&lt;=73050),TEXT(작성!B41,"yyyymmdd"),IF(AND(NOT(ISNUMBER(작성!B41)),LEN(작성!B41)=8,ISNUMBER(VALUE(작성!B41))),작성!B41,""))))</f>
        <v/>
      </c>
      <c r="C44" s="4">
        <f>IF(작성!$B41="","",SUBSTITUTE(SUBSTITUTE(내정보!$B$3,"-","")," ",""))</f>
        <v/>
      </c>
      <c r="D44" s="4">
        <f>IF(작성!$B41="","",내정보!$B$4)</f>
        <v/>
      </c>
      <c r="E44" s="4">
        <f>IF(작성!$B41="","",내정보!$B$5)</f>
        <v/>
      </c>
      <c r="F44" s="4">
        <f>IF(작성!$B41="","",내정보!$B$6)</f>
        <v/>
      </c>
      <c r="G44" s="4">
        <f>IF(작성!$B41="","",내정보!$B$7)</f>
        <v/>
      </c>
      <c r="H44" s="4">
        <f>IF(작성!$B41="","",내정보!$B$8)</f>
        <v/>
      </c>
      <c r="I44" s="4">
        <f>IF(작성!$B41="","",내정보!$B$9)</f>
        <v/>
      </c>
      <c r="J44" s="4">
        <f>IF(작성!$B41="","",내정보!$B$10)</f>
        <v/>
      </c>
      <c r="K44" s="4">
        <f>IF(작성!$B41="","",SUBSTITUTE(SUBSTITUTE(IFERROR(VLOOKUP(SUBSTITUTE(SUBSTITUTE(SUBSTITUTE(작성!E41,"~","~~"),"*","~*"),"?","~?"),거래처!$A$4:$I$43,2,FALSE),""),"-","")," ",""))</f>
        <v/>
      </c>
      <c r="L44" s="4">
        <f>IF(작성!$B41="","",IFERROR(VLOOKUP(SUBSTITUTE(SUBSTITUTE(SUBSTITUTE(작성!E41,"~","~~"),"*","~*"),"?","~?"),거래처!$A$4:$I$43,3,FALSE),""))</f>
        <v/>
      </c>
      <c r="M44" s="4">
        <f>IF(작성!$B41="","",IFERROR(VLOOKUP(SUBSTITUTE(SUBSTITUTE(SUBSTITUTE(작성!E41,"~","~~"),"*","~*"),"?","~?"),거래처!$A$4:$I$43,1,FALSE),""))</f>
        <v/>
      </c>
      <c r="N44" s="4">
        <f>IF(작성!$B41="","",IFERROR(VLOOKUP(SUBSTITUTE(SUBSTITUTE(SUBSTITUTE(작성!E41,"~","~~"),"*","~*"),"?","~?"),거래처!$A$4:$I$43,4,FALSE),""))</f>
        <v/>
      </c>
      <c r="O44" s="4">
        <f>IF(작성!$B41="","",IFERROR(VLOOKUP(SUBSTITUTE(SUBSTITUTE(SUBSTITUTE(작성!E41,"~","~~"),"*","~*"),"?","~?"),거래처!$A$4:$I$43,5,FALSE),""))</f>
        <v/>
      </c>
      <c r="P44" s="4">
        <f>IF(작성!$B41="","",IFERROR(VLOOKUP(SUBSTITUTE(SUBSTITUTE(SUBSTITUTE(작성!E41,"~","~~"),"*","~*"),"?","~?"),거래처!$A$4:$I$43,6,FALSE),""))</f>
        <v/>
      </c>
      <c r="Q44" s="4">
        <f>IF(작성!$B41="","",IFERROR(VLOOKUP(SUBSTITUTE(SUBSTITUTE(SUBSTITUTE(작성!E41,"~","~~"),"*","~*"),"?","~?"),거래처!$A$4:$I$43,7,FALSE),""))</f>
        <v/>
      </c>
      <c r="R44" s="4">
        <f>IF(작성!$B41="","",IFERROR(VLOOKUP(SUBSTITUTE(SUBSTITUTE(SUBSTITUTE(작성!E41,"~","~~"),"*","~*"),"?","~?"),거래처!$A$4:$I$43,8,FALSE),""))</f>
        <v/>
      </c>
      <c r="S44" s="4">
        <f>IF(작성!$B41="","",IFERROR(VLOOKUP(SUBSTITUTE(SUBSTITUTE(SUBSTITUTE(작성!E41,"~","~~"),"*","~*"),"?","~?"),거래처!$A$4:$I$43,9,FALSE),""))</f>
        <v/>
      </c>
      <c r="T44" s="4">
        <f>IF(작성!$B41="","",TEXT(작성!F41,"0"))</f>
        <v/>
      </c>
      <c r="U44" s="4">
        <f>IF(작성!$B41="","",TEXT(작성!G41,"0"))</f>
        <v/>
      </c>
      <c r="V44" s="4">
        <f>IF(작성!$B41="","",작성!H41)</f>
        <v/>
      </c>
      <c r="W44" s="5">
        <f>IF(OR(작성!$B41="",작성!J41=""),"",TEXT(작성!I41,"00"))</f>
        <v/>
      </c>
      <c r="X44" s="5">
        <f>IF(OR(작성!$B41="",작성!J41=""),"",작성!J41)</f>
        <v/>
      </c>
      <c r="Y44" s="5">
        <f>IF(OR(작성!$B41="",작성!J41=""),"",작성!K41)</f>
        <v/>
      </c>
      <c r="Z44" s="5">
        <f>IF(OR(작성!$B41="",작성!J41=""),"",IF(작성!L41=INT(작성!L41),TEXT(작성!L41,"0"),TEXT(작성!L41,"0.##")))</f>
        <v/>
      </c>
      <c r="AA44" s="5">
        <f>IF(OR(작성!$B41="",작성!J41=""),"",IF(작성!M41=INT(작성!M41),TEXT(작성!M41,"0"),TEXT(작성!M41,"0.##")))</f>
        <v/>
      </c>
      <c r="AB44" s="5">
        <f>IF(OR(작성!$B41="",작성!J41=""),"",TEXT(작성!N41,"0"))</f>
        <v/>
      </c>
      <c r="AC44" s="5">
        <f>IF(OR(작성!$B41="",작성!J41=""),"",TEXT(작성!O41,"0"))</f>
        <v/>
      </c>
      <c r="AD44" s="5">
        <f>IF(OR(작성!$B41="",작성!J41=""),"","")</f>
        <v/>
      </c>
      <c r="AE44" s="5">
        <f>IF(OR(작성!$B41="",작성!Q41=""),"",TEXT(작성!P41,"00"))</f>
        <v/>
      </c>
      <c r="AF44" s="5">
        <f>IF(OR(작성!$B41="",작성!Q41=""),"",작성!Q41)</f>
        <v/>
      </c>
      <c r="AG44" s="5">
        <f>IF(OR(작성!$B41="",작성!Q41=""),"",작성!R41)</f>
        <v/>
      </c>
      <c r="AH44" s="5">
        <f>IF(OR(작성!$B41="",작성!Q41=""),"",IF(작성!S41=INT(작성!S41),TEXT(작성!S41,"0"),TEXT(작성!S41,"0.##")))</f>
        <v/>
      </c>
      <c r="AI44" s="5">
        <f>IF(OR(작성!$B41="",작성!Q41=""),"",IF(작성!T41=INT(작성!T41),TEXT(작성!T41,"0"),TEXT(작성!T41,"0.##")))</f>
        <v/>
      </c>
      <c r="AJ44" s="5">
        <f>IF(OR(작성!$B41="",작성!Q41=""),"",TEXT(작성!U41,"0"))</f>
        <v/>
      </c>
      <c r="AK44" s="5">
        <f>IF(OR(작성!$B41="",작성!Q41=""),"",TEXT(작성!V41,"0"))</f>
        <v/>
      </c>
      <c r="AL44" s="5">
        <f>IF(OR(작성!$B41="",작성!Q41=""),"","")</f>
        <v/>
      </c>
      <c r="AM44" s="5">
        <f>IF(OR(작성!$B41="",작성!X41=""),"",TEXT(작성!W41,"00"))</f>
        <v/>
      </c>
      <c r="AN44" s="5">
        <f>IF(OR(작성!$B41="",작성!X41=""),"",작성!X41)</f>
        <v/>
      </c>
      <c r="AO44" s="5">
        <f>IF(OR(작성!$B41="",작성!X41=""),"",작성!Y41)</f>
        <v/>
      </c>
      <c r="AP44" s="5">
        <f>IF(OR(작성!$B41="",작성!X41=""),"",IF(작성!Z41=INT(작성!Z41),TEXT(작성!Z41,"0"),TEXT(작성!Z41,"0.##")))</f>
        <v/>
      </c>
      <c r="AQ44" s="5">
        <f>IF(OR(작성!$B41="",작성!X41=""),"",IF(작성!AA41=INT(작성!AA41),TEXT(작성!AA41,"0"),TEXT(작성!AA41,"0.##")))</f>
        <v/>
      </c>
      <c r="AR44" s="5">
        <f>IF(OR(작성!$B41="",작성!X41=""),"",TEXT(작성!AB41,"0"))</f>
        <v/>
      </c>
      <c r="AS44" s="5">
        <f>IF(OR(작성!$B41="",작성!X41=""),"",TEXT(작성!AC41,"0"))</f>
        <v/>
      </c>
      <c r="AT44" s="5">
        <f>IF(OR(작성!$B41="",작성!X41=""),"","")</f>
        <v/>
      </c>
      <c r="AU44" s="5">
        <f>IF(OR(작성!$B41="",작성!AE41=""),"",TEXT(작성!AD41,"00"))</f>
        <v/>
      </c>
      <c r="AV44" s="5">
        <f>IF(OR(작성!$B41="",작성!AE41=""),"",작성!AE41)</f>
        <v/>
      </c>
      <c r="AW44" s="5">
        <f>IF(OR(작성!$B41="",작성!AE41=""),"",작성!AF41)</f>
        <v/>
      </c>
      <c r="AX44" s="5">
        <f>IF(OR(작성!$B41="",작성!AE41=""),"",IF(작성!AG41=INT(작성!AG41),TEXT(작성!AG41,"0"),TEXT(작성!AG41,"0.##")))</f>
        <v/>
      </c>
      <c r="AY44" s="5">
        <f>IF(OR(작성!$B41="",작성!AE41=""),"",IF(작성!AH41=INT(작성!AH41),TEXT(작성!AH41,"0"),TEXT(작성!AH41,"0.##")))</f>
        <v/>
      </c>
      <c r="AZ44" s="5">
        <f>IF(OR(작성!$B41="",작성!AE41=""),"",TEXT(작성!AI41,"0"))</f>
        <v/>
      </c>
      <c r="BA44" s="5">
        <f>IF(OR(작성!$B41="",작성!AE41=""),"",TEXT(작성!AJ41,"0"))</f>
        <v/>
      </c>
      <c r="BB44" s="5">
        <f>IF(OR(작성!$B41="",작성!AE41=""),"","")</f>
        <v/>
      </c>
      <c r="BC44" s="5">
        <f>""</f>
        <v/>
      </c>
      <c r="BD44" s="5">
        <f>""</f>
        <v/>
      </c>
      <c r="BE44" s="5">
        <f>""</f>
        <v/>
      </c>
      <c r="BF44" s="5">
        <f>""</f>
        <v/>
      </c>
      <c r="BG44" s="4">
        <f>IF(작성!$B41="","",IF(작성!D41="영수","01","02"))</f>
        <v/>
      </c>
    </row>
    <row r="45">
      <c r="A45" s="4">
        <f>IF(작성!$B42="","",IF(작성!C42="영세율","02","01"))</f>
        <v/>
      </c>
      <c r="B45" s="4">
        <f>IF(작성!$B42="","",IF(AND(ISNUMBER(작성!B42),작성!B42&gt;=20000101,작성!B42&lt;=29991231),TEXT(작성!B42,"0"),IF(AND(ISNUMBER(작성!B42),작성!B42&gt;=36526,작성!B42&lt;=73050),TEXT(작성!B42,"yyyymmdd"),IF(AND(NOT(ISNUMBER(작성!B42)),LEN(작성!B42)=8,ISNUMBER(VALUE(작성!B42))),작성!B42,""))))</f>
        <v/>
      </c>
      <c r="C45" s="4">
        <f>IF(작성!$B42="","",SUBSTITUTE(SUBSTITUTE(내정보!$B$3,"-","")," ",""))</f>
        <v/>
      </c>
      <c r="D45" s="4">
        <f>IF(작성!$B42="","",내정보!$B$4)</f>
        <v/>
      </c>
      <c r="E45" s="4">
        <f>IF(작성!$B42="","",내정보!$B$5)</f>
        <v/>
      </c>
      <c r="F45" s="4">
        <f>IF(작성!$B42="","",내정보!$B$6)</f>
        <v/>
      </c>
      <c r="G45" s="4">
        <f>IF(작성!$B42="","",내정보!$B$7)</f>
        <v/>
      </c>
      <c r="H45" s="4">
        <f>IF(작성!$B42="","",내정보!$B$8)</f>
        <v/>
      </c>
      <c r="I45" s="4">
        <f>IF(작성!$B42="","",내정보!$B$9)</f>
        <v/>
      </c>
      <c r="J45" s="4">
        <f>IF(작성!$B42="","",내정보!$B$10)</f>
        <v/>
      </c>
      <c r="K45" s="4">
        <f>IF(작성!$B42="","",SUBSTITUTE(SUBSTITUTE(IFERROR(VLOOKUP(SUBSTITUTE(SUBSTITUTE(SUBSTITUTE(작성!E42,"~","~~"),"*","~*"),"?","~?"),거래처!$A$4:$I$43,2,FALSE),""),"-","")," ",""))</f>
        <v/>
      </c>
      <c r="L45" s="4">
        <f>IF(작성!$B42="","",IFERROR(VLOOKUP(SUBSTITUTE(SUBSTITUTE(SUBSTITUTE(작성!E42,"~","~~"),"*","~*"),"?","~?"),거래처!$A$4:$I$43,3,FALSE),""))</f>
        <v/>
      </c>
      <c r="M45" s="4">
        <f>IF(작성!$B42="","",IFERROR(VLOOKUP(SUBSTITUTE(SUBSTITUTE(SUBSTITUTE(작성!E42,"~","~~"),"*","~*"),"?","~?"),거래처!$A$4:$I$43,1,FALSE),""))</f>
        <v/>
      </c>
      <c r="N45" s="4">
        <f>IF(작성!$B42="","",IFERROR(VLOOKUP(SUBSTITUTE(SUBSTITUTE(SUBSTITUTE(작성!E42,"~","~~"),"*","~*"),"?","~?"),거래처!$A$4:$I$43,4,FALSE),""))</f>
        <v/>
      </c>
      <c r="O45" s="4">
        <f>IF(작성!$B42="","",IFERROR(VLOOKUP(SUBSTITUTE(SUBSTITUTE(SUBSTITUTE(작성!E42,"~","~~"),"*","~*"),"?","~?"),거래처!$A$4:$I$43,5,FALSE),""))</f>
        <v/>
      </c>
      <c r="P45" s="4">
        <f>IF(작성!$B42="","",IFERROR(VLOOKUP(SUBSTITUTE(SUBSTITUTE(SUBSTITUTE(작성!E42,"~","~~"),"*","~*"),"?","~?"),거래처!$A$4:$I$43,6,FALSE),""))</f>
        <v/>
      </c>
      <c r="Q45" s="4">
        <f>IF(작성!$B42="","",IFERROR(VLOOKUP(SUBSTITUTE(SUBSTITUTE(SUBSTITUTE(작성!E42,"~","~~"),"*","~*"),"?","~?"),거래처!$A$4:$I$43,7,FALSE),""))</f>
        <v/>
      </c>
      <c r="R45" s="4">
        <f>IF(작성!$B42="","",IFERROR(VLOOKUP(SUBSTITUTE(SUBSTITUTE(SUBSTITUTE(작성!E42,"~","~~"),"*","~*"),"?","~?"),거래처!$A$4:$I$43,8,FALSE),""))</f>
        <v/>
      </c>
      <c r="S45" s="4">
        <f>IF(작성!$B42="","",IFERROR(VLOOKUP(SUBSTITUTE(SUBSTITUTE(SUBSTITUTE(작성!E42,"~","~~"),"*","~*"),"?","~?"),거래처!$A$4:$I$43,9,FALSE),""))</f>
        <v/>
      </c>
      <c r="T45" s="4">
        <f>IF(작성!$B42="","",TEXT(작성!F42,"0"))</f>
        <v/>
      </c>
      <c r="U45" s="4">
        <f>IF(작성!$B42="","",TEXT(작성!G42,"0"))</f>
        <v/>
      </c>
      <c r="V45" s="4">
        <f>IF(작성!$B42="","",작성!H42)</f>
        <v/>
      </c>
      <c r="W45" s="5">
        <f>IF(OR(작성!$B42="",작성!J42=""),"",TEXT(작성!I42,"00"))</f>
        <v/>
      </c>
      <c r="X45" s="5">
        <f>IF(OR(작성!$B42="",작성!J42=""),"",작성!J42)</f>
        <v/>
      </c>
      <c r="Y45" s="5">
        <f>IF(OR(작성!$B42="",작성!J42=""),"",작성!K42)</f>
        <v/>
      </c>
      <c r="Z45" s="5">
        <f>IF(OR(작성!$B42="",작성!J42=""),"",IF(작성!L42=INT(작성!L42),TEXT(작성!L42,"0"),TEXT(작성!L42,"0.##")))</f>
        <v/>
      </c>
      <c r="AA45" s="5">
        <f>IF(OR(작성!$B42="",작성!J42=""),"",IF(작성!M42=INT(작성!M42),TEXT(작성!M42,"0"),TEXT(작성!M42,"0.##")))</f>
        <v/>
      </c>
      <c r="AB45" s="5">
        <f>IF(OR(작성!$B42="",작성!J42=""),"",TEXT(작성!N42,"0"))</f>
        <v/>
      </c>
      <c r="AC45" s="5">
        <f>IF(OR(작성!$B42="",작성!J42=""),"",TEXT(작성!O42,"0"))</f>
        <v/>
      </c>
      <c r="AD45" s="5">
        <f>IF(OR(작성!$B42="",작성!J42=""),"","")</f>
        <v/>
      </c>
      <c r="AE45" s="5">
        <f>IF(OR(작성!$B42="",작성!Q42=""),"",TEXT(작성!P42,"00"))</f>
        <v/>
      </c>
      <c r="AF45" s="5">
        <f>IF(OR(작성!$B42="",작성!Q42=""),"",작성!Q42)</f>
        <v/>
      </c>
      <c r="AG45" s="5">
        <f>IF(OR(작성!$B42="",작성!Q42=""),"",작성!R42)</f>
        <v/>
      </c>
      <c r="AH45" s="5">
        <f>IF(OR(작성!$B42="",작성!Q42=""),"",IF(작성!S42=INT(작성!S42),TEXT(작성!S42,"0"),TEXT(작성!S42,"0.##")))</f>
        <v/>
      </c>
      <c r="AI45" s="5">
        <f>IF(OR(작성!$B42="",작성!Q42=""),"",IF(작성!T42=INT(작성!T42),TEXT(작성!T42,"0"),TEXT(작성!T42,"0.##")))</f>
        <v/>
      </c>
      <c r="AJ45" s="5">
        <f>IF(OR(작성!$B42="",작성!Q42=""),"",TEXT(작성!U42,"0"))</f>
        <v/>
      </c>
      <c r="AK45" s="5">
        <f>IF(OR(작성!$B42="",작성!Q42=""),"",TEXT(작성!V42,"0"))</f>
        <v/>
      </c>
      <c r="AL45" s="5">
        <f>IF(OR(작성!$B42="",작성!Q42=""),"","")</f>
        <v/>
      </c>
      <c r="AM45" s="5">
        <f>IF(OR(작성!$B42="",작성!X42=""),"",TEXT(작성!W42,"00"))</f>
        <v/>
      </c>
      <c r="AN45" s="5">
        <f>IF(OR(작성!$B42="",작성!X42=""),"",작성!X42)</f>
        <v/>
      </c>
      <c r="AO45" s="5">
        <f>IF(OR(작성!$B42="",작성!X42=""),"",작성!Y42)</f>
        <v/>
      </c>
      <c r="AP45" s="5">
        <f>IF(OR(작성!$B42="",작성!X42=""),"",IF(작성!Z42=INT(작성!Z42),TEXT(작성!Z42,"0"),TEXT(작성!Z42,"0.##")))</f>
        <v/>
      </c>
      <c r="AQ45" s="5">
        <f>IF(OR(작성!$B42="",작성!X42=""),"",IF(작성!AA42=INT(작성!AA42),TEXT(작성!AA42,"0"),TEXT(작성!AA42,"0.##")))</f>
        <v/>
      </c>
      <c r="AR45" s="5">
        <f>IF(OR(작성!$B42="",작성!X42=""),"",TEXT(작성!AB42,"0"))</f>
        <v/>
      </c>
      <c r="AS45" s="5">
        <f>IF(OR(작성!$B42="",작성!X42=""),"",TEXT(작성!AC42,"0"))</f>
        <v/>
      </c>
      <c r="AT45" s="5">
        <f>IF(OR(작성!$B42="",작성!X42=""),"","")</f>
        <v/>
      </c>
      <c r="AU45" s="5">
        <f>IF(OR(작성!$B42="",작성!AE42=""),"",TEXT(작성!AD42,"00"))</f>
        <v/>
      </c>
      <c r="AV45" s="5">
        <f>IF(OR(작성!$B42="",작성!AE42=""),"",작성!AE42)</f>
        <v/>
      </c>
      <c r="AW45" s="5">
        <f>IF(OR(작성!$B42="",작성!AE42=""),"",작성!AF42)</f>
        <v/>
      </c>
      <c r="AX45" s="5">
        <f>IF(OR(작성!$B42="",작성!AE42=""),"",IF(작성!AG42=INT(작성!AG42),TEXT(작성!AG42,"0"),TEXT(작성!AG42,"0.##")))</f>
        <v/>
      </c>
      <c r="AY45" s="5">
        <f>IF(OR(작성!$B42="",작성!AE42=""),"",IF(작성!AH42=INT(작성!AH42),TEXT(작성!AH42,"0"),TEXT(작성!AH42,"0.##")))</f>
        <v/>
      </c>
      <c r="AZ45" s="5">
        <f>IF(OR(작성!$B42="",작성!AE42=""),"",TEXT(작성!AI42,"0"))</f>
        <v/>
      </c>
      <c r="BA45" s="5">
        <f>IF(OR(작성!$B42="",작성!AE42=""),"",TEXT(작성!AJ42,"0"))</f>
        <v/>
      </c>
      <c r="BB45" s="5">
        <f>IF(OR(작성!$B42="",작성!AE42=""),"","")</f>
        <v/>
      </c>
      <c r="BC45" s="5">
        <f>""</f>
        <v/>
      </c>
      <c r="BD45" s="5">
        <f>""</f>
        <v/>
      </c>
      <c r="BE45" s="5">
        <f>""</f>
        <v/>
      </c>
      <c r="BF45" s="5">
        <f>""</f>
        <v/>
      </c>
      <c r="BG45" s="4">
        <f>IF(작성!$B42="","",IF(작성!D42="영수","01","02"))</f>
        <v/>
      </c>
    </row>
    <row r="46">
      <c r="A46" s="4">
        <f>IF(작성!$B43="","",IF(작성!C43="영세율","02","01"))</f>
        <v/>
      </c>
      <c r="B46" s="4">
        <f>IF(작성!$B43="","",IF(AND(ISNUMBER(작성!B43),작성!B43&gt;=20000101,작성!B43&lt;=29991231),TEXT(작성!B43,"0"),IF(AND(ISNUMBER(작성!B43),작성!B43&gt;=36526,작성!B43&lt;=73050),TEXT(작성!B43,"yyyymmdd"),IF(AND(NOT(ISNUMBER(작성!B43)),LEN(작성!B43)=8,ISNUMBER(VALUE(작성!B43))),작성!B43,""))))</f>
        <v/>
      </c>
      <c r="C46" s="4">
        <f>IF(작성!$B43="","",SUBSTITUTE(SUBSTITUTE(내정보!$B$3,"-","")," ",""))</f>
        <v/>
      </c>
      <c r="D46" s="4">
        <f>IF(작성!$B43="","",내정보!$B$4)</f>
        <v/>
      </c>
      <c r="E46" s="4">
        <f>IF(작성!$B43="","",내정보!$B$5)</f>
        <v/>
      </c>
      <c r="F46" s="4">
        <f>IF(작성!$B43="","",내정보!$B$6)</f>
        <v/>
      </c>
      <c r="G46" s="4">
        <f>IF(작성!$B43="","",내정보!$B$7)</f>
        <v/>
      </c>
      <c r="H46" s="4">
        <f>IF(작성!$B43="","",내정보!$B$8)</f>
        <v/>
      </c>
      <c r="I46" s="4">
        <f>IF(작성!$B43="","",내정보!$B$9)</f>
        <v/>
      </c>
      <c r="J46" s="4">
        <f>IF(작성!$B43="","",내정보!$B$10)</f>
        <v/>
      </c>
      <c r="K46" s="4">
        <f>IF(작성!$B43="","",SUBSTITUTE(SUBSTITUTE(IFERROR(VLOOKUP(SUBSTITUTE(SUBSTITUTE(SUBSTITUTE(작성!E43,"~","~~"),"*","~*"),"?","~?"),거래처!$A$4:$I$43,2,FALSE),""),"-","")," ",""))</f>
        <v/>
      </c>
      <c r="L46" s="4">
        <f>IF(작성!$B43="","",IFERROR(VLOOKUP(SUBSTITUTE(SUBSTITUTE(SUBSTITUTE(작성!E43,"~","~~"),"*","~*"),"?","~?"),거래처!$A$4:$I$43,3,FALSE),""))</f>
        <v/>
      </c>
      <c r="M46" s="4">
        <f>IF(작성!$B43="","",IFERROR(VLOOKUP(SUBSTITUTE(SUBSTITUTE(SUBSTITUTE(작성!E43,"~","~~"),"*","~*"),"?","~?"),거래처!$A$4:$I$43,1,FALSE),""))</f>
        <v/>
      </c>
      <c r="N46" s="4">
        <f>IF(작성!$B43="","",IFERROR(VLOOKUP(SUBSTITUTE(SUBSTITUTE(SUBSTITUTE(작성!E43,"~","~~"),"*","~*"),"?","~?"),거래처!$A$4:$I$43,4,FALSE),""))</f>
        <v/>
      </c>
      <c r="O46" s="4">
        <f>IF(작성!$B43="","",IFERROR(VLOOKUP(SUBSTITUTE(SUBSTITUTE(SUBSTITUTE(작성!E43,"~","~~"),"*","~*"),"?","~?"),거래처!$A$4:$I$43,5,FALSE),""))</f>
        <v/>
      </c>
      <c r="P46" s="4">
        <f>IF(작성!$B43="","",IFERROR(VLOOKUP(SUBSTITUTE(SUBSTITUTE(SUBSTITUTE(작성!E43,"~","~~"),"*","~*"),"?","~?"),거래처!$A$4:$I$43,6,FALSE),""))</f>
        <v/>
      </c>
      <c r="Q46" s="4">
        <f>IF(작성!$B43="","",IFERROR(VLOOKUP(SUBSTITUTE(SUBSTITUTE(SUBSTITUTE(작성!E43,"~","~~"),"*","~*"),"?","~?"),거래처!$A$4:$I$43,7,FALSE),""))</f>
        <v/>
      </c>
      <c r="R46" s="4">
        <f>IF(작성!$B43="","",IFERROR(VLOOKUP(SUBSTITUTE(SUBSTITUTE(SUBSTITUTE(작성!E43,"~","~~"),"*","~*"),"?","~?"),거래처!$A$4:$I$43,8,FALSE),""))</f>
        <v/>
      </c>
      <c r="S46" s="4">
        <f>IF(작성!$B43="","",IFERROR(VLOOKUP(SUBSTITUTE(SUBSTITUTE(SUBSTITUTE(작성!E43,"~","~~"),"*","~*"),"?","~?"),거래처!$A$4:$I$43,9,FALSE),""))</f>
        <v/>
      </c>
      <c r="T46" s="4">
        <f>IF(작성!$B43="","",TEXT(작성!F43,"0"))</f>
        <v/>
      </c>
      <c r="U46" s="4">
        <f>IF(작성!$B43="","",TEXT(작성!G43,"0"))</f>
        <v/>
      </c>
      <c r="V46" s="4">
        <f>IF(작성!$B43="","",작성!H43)</f>
        <v/>
      </c>
      <c r="W46" s="5">
        <f>IF(OR(작성!$B43="",작성!J43=""),"",TEXT(작성!I43,"00"))</f>
        <v/>
      </c>
      <c r="X46" s="5">
        <f>IF(OR(작성!$B43="",작성!J43=""),"",작성!J43)</f>
        <v/>
      </c>
      <c r="Y46" s="5">
        <f>IF(OR(작성!$B43="",작성!J43=""),"",작성!K43)</f>
        <v/>
      </c>
      <c r="Z46" s="5">
        <f>IF(OR(작성!$B43="",작성!J43=""),"",IF(작성!L43=INT(작성!L43),TEXT(작성!L43,"0"),TEXT(작성!L43,"0.##")))</f>
        <v/>
      </c>
      <c r="AA46" s="5">
        <f>IF(OR(작성!$B43="",작성!J43=""),"",IF(작성!M43=INT(작성!M43),TEXT(작성!M43,"0"),TEXT(작성!M43,"0.##")))</f>
        <v/>
      </c>
      <c r="AB46" s="5">
        <f>IF(OR(작성!$B43="",작성!J43=""),"",TEXT(작성!N43,"0"))</f>
        <v/>
      </c>
      <c r="AC46" s="5">
        <f>IF(OR(작성!$B43="",작성!J43=""),"",TEXT(작성!O43,"0"))</f>
        <v/>
      </c>
      <c r="AD46" s="5">
        <f>IF(OR(작성!$B43="",작성!J43=""),"","")</f>
        <v/>
      </c>
      <c r="AE46" s="5">
        <f>IF(OR(작성!$B43="",작성!Q43=""),"",TEXT(작성!P43,"00"))</f>
        <v/>
      </c>
      <c r="AF46" s="5">
        <f>IF(OR(작성!$B43="",작성!Q43=""),"",작성!Q43)</f>
        <v/>
      </c>
      <c r="AG46" s="5">
        <f>IF(OR(작성!$B43="",작성!Q43=""),"",작성!R43)</f>
        <v/>
      </c>
      <c r="AH46" s="5">
        <f>IF(OR(작성!$B43="",작성!Q43=""),"",IF(작성!S43=INT(작성!S43),TEXT(작성!S43,"0"),TEXT(작성!S43,"0.##")))</f>
        <v/>
      </c>
      <c r="AI46" s="5">
        <f>IF(OR(작성!$B43="",작성!Q43=""),"",IF(작성!T43=INT(작성!T43),TEXT(작성!T43,"0"),TEXT(작성!T43,"0.##")))</f>
        <v/>
      </c>
      <c r="AJ46" s="5">
        <f>IF(OR(작성!$B43="",작성!Q43=""),"",TEXT(작성!U43,"0"))</f>
        <v/>
      </c>
      <c r="AK46" s="5">
        <f>IF(OR(작성!$B43="",작성!Q43=""),"",TEXT(작성!V43,"0"))</f>
        <v/>
      </c>
      <c r="AL46" s="5">
        <f>IF(OR(작성!$B43="",작성!Q43=""),"","")</f>
        <v/>
      </c>
      <c r="AM46" s="5">
        <f>IF(OR(작성!$B43="",작성!X43=""),"",TEXT(작성!W43,"00"))</f>
        <v/>
      </c>
      <c r="AN46" s="5">
        <f>IF(OR(작성!$B43="",작성!X43=""),"",작성!X43)</f>
        <v/>
      </c>
      <c r="AO46" s="5">
        <f>IF(OR(작성!$B43="",작성!X43=""),"",작성!Y43)</f>
        <v/>
      </c>
      <c r="AP46" s="5">
        <f>IF(OR(작성!$B43="",작성!X43=""),"",IF(작성!Z43=INT(작성!Z43),TEXT(작성!Z43,"0"),TEXT(작성!Z43,"0.##")))</f>
        <v/>
      </c>
      <c r="AQ46" s="5">
        <f>IF(OR(작성!$B43="",작성!X43=""),"",IF(작성!AA43=INT(작성!AA43),TEXT(작성!AA43,"0"),TEXT(작성!AA43,"0.##")))</f>
        <v/>
      </c>
      <c r="AR46" s="5">
        <f>IF(OR(작성!$B43="",작성!X43=""),"",TEXT(작성!AB43,"0"))</f>
        <v/>
      </c>
      <c r="AS46" s="5">
        <f>IF(OR(작성!$B43="",작성!X43=""),"",TEXT(작성!AC43,"0"))</f>
        <v/>
      </c>
      <c r="AT46" s="5">
        <f>IF(OR(작성!$B43="",작성!X43=""),"","")</f>
        <v/>
      </c>
      <c r="AU46" s="5">
        <f>IF(OR(작성!$B43="",작성!AE43=""),"",TEXT(작성!AD43,"00"))</f>
        <v/>
      </c>
      <c r="AV46" s="5">
        <f>IF(OR(작성!$B43="",작성!AE43=""),"",작성!AE43)</f>
        <v/>
      </c>
      <c r="AW46" s="5">
        <f>IF(OR(작성!$B43="",작성!AE43=""),"",작성!AF43)</f>
        <v/>
      </c>
      <c r="AX46" s="5">
        <f>IF(OR(작성!$B43="",작성!AE43=""),"",IF(작성!AG43=INT(작성!AG43),TEXT(작성!AG43,"0"),TEXT(작성!AG43,"0.##")))</f>
        <v/>
      </c>
      <c r="AY46" s="5">
        <f>IF(OR(작성!$B43="",작성!AE43=""),"",IF(작성!AH43=INT(작성!AH43),TEXT(작성!AH43,"0"),TEXT(작성!AH43,"0.##")))</f>
        <v/>
      </c>
      <c r="AZ46" s="5">
        <f>IF(OR(작성!$B43="",작성!AE43=""),"",TEXT(작성!AI43,"0"))</f>
        <v/>
      </c>
      <c r="BA46" s="5">
        <f>IF(OR(작성!$B43="",작성!AE43=""),"",TEXT(작성!AJ43,"0"))</f>
        <v/>
      </c>
      <c r="BB46" s="5">
        <f>IF(OR(작성!$B43="",작성!AE43=""),"","")</f>
        <v/>
      </c>
      <c r="BC46" s="5">
        <f>""</f>
        <v/>
      </c>
      <c r="BD46" s="5">
        <f>""</f>
        <v/>
      </c>
      <c r="BE46" s="5">
        <f>""</f>
        <v/>
      </c>
      <c r="BF46" s="5">
        <f>""</f>
        <v/>
      </c>
      <c r="BG46" s="4">
        <f>IF(작성!$B43="","",IF(작성!D43="영수","01","02"))</f>
        <v/>
      </c>
    </row>
    <row r="47">
      <c r="A47" s="4">
        <f>IF(작성!$B44="","",IF(작성!C44="영세율","02","01"))</f>
        <v/>
      </c>
      <c r="B47" s="4">
        <f>IF(작성!$B44="","",IF(AND(ISNUMBER(작성!B44),작성!B44&gt;=20000101,작성!B44&lt;=29991231),TEXT(작성!B44,"0"),IF(AND(ISNUMBER(작성!B44),작성!B44&gt;=36526,작성!B44&lt;=73050),TEXT(작성!B44,"yyyymmdd"),IF(AND(NOT(ISNUMBER(작성!B44)),LEN(작성!B44)=8,ISNUMBER(VALUE(작성!B44))),작성!B44,""))))</f>
        <v/>
      </c>
      <c r="C47" s="4">
        <f>IF(작성!$B44="","",SUBSTITUTE(SUBSTITUTE(내정보!$B$3,"-","")," ",""))</f>
        <v/>
      </c>
      <c r="D47" s="4">
        <f>IF(작성!$B44="","",내정보!$B$4)</f>
        <v/>
      </c>
      <c r="E47" s="4">
        <f>IF(작성!$B44="","",내정보!$B$5)</f>
        <v/>
      </c>
      <c r="F47" s="4">
        <f>IF(작성!$B44="","",내정보!$B$6)</f>
        <v/>
      </c>
      <c r="G47" s="4">
        <f>IF(작성!$B44="","",내정보!$B$7)</f>
        <v/>
      </c>
      <c r="H47" s="4">
        <f>IF(작성!$B44="","",내정보!$B$8)</f>
        <v/>
      </c>
      <c r="I47" s="4">
        <f>IF(작성!$B44="","",내정보!$B$9)</f>
        <v/>
      </c>
      <c r="J47" s="4">
        <f>IF(작성!$B44="","",내정보!$B$10)</f>
        <v/>
      </c>
      <c r="K47" s="4">
        <f>IF(작성!$B44="","",SUBSTITUTE(SUBSTITUTE(IFERROR(VLOOKUP(SUBSTITUTE(SUBSTITUTE(SUBSTITUTE(작성!E44,"~","~~"),"*","~*"),"?","~?"),거래처!$A$4:$I$43,2,FALSE),""),"-","")," ",""))</f>
        <v/>
      </c>
      <c r="L47" s="4">
        <f>IF(작성!$B44="","",IFERROR(VLOOKUP(SUBSTITUTE(SUBSTITUTE(SUBSTITUTE(작성!E44,"~","~~"),"*","~*"),"?","~?"),거래처!$A$4:$I$43,3,FALSE),""))</f>
        <v/>
      </c>
      <c r="M47" s="4">
        <f>IF(작성!$B44="","",IFERROR(VLOOKUP(SUBSTITUTE(SUBSTITUTE(SUBSTITUTE(작성!E44,"~","~~"),"*","~*"),"?","~?"),거래처!$A$4:$I$43,1,FALSE),""))</f>
        <v/>
      </c>
      <c r="N47" s="4">
        <f>IF(작성!$B44="","",IFERROR(VLOOKUP(SUBSTITUTE(SUBSTITUTE(SUBSTITUTE(작성!E44,"~","~~"),"*","~*"),"?","~?"),거래처!$A$4:$I$43,4,FALSE),""))</f>
        <v/>
      </c>
      <c r="O47" s="4">
        <f>IF(작성!$B44="","",IFERROR(VLOOKUP(SUBSTITUTE(SUBSTITUTE(SUBSTITUTE(작성!E44,"~","~~"),"*","~*"),"?","~?"),거래처!$A$4:$I$43,5,FALSE),""))</f>
        <v/>
      </c>
      <c r="P47" s="4">
        <f>IF(작성!$B44="","",IFERROR(VLOOKUP(SUBSTITUTE(SUBSTITUTE(SUBSTITUTE(작성!E44,"~","~~"),"*","~*"),"?","~?"),거래처!$A$4:$I$43,6,FALSE),""))</f>
        <v/>
      </c>
      <c r="Q47" s="4">
        <f>IF(작성!$B44="","",IFERROR(VLOOKUP(SUBSTITUTE(SUBSTITUTE(SUBSTITUTE(작성!E44,"~","~~"),"*","~*"),"?","~?"),거래처!$A$4:$I$43,7,FALSE),""))</f>
        <v/>
      </c>
      <c r="R47" s="4">
        <f>IF(작성!$B44="","",IFERROR(VLOOKUP(SUBSTITUTE(SUBSTITUTE(SUBSTITUTE(작성!E44,"~","~~"),"*","~*"),"?","~?"),거래처!$A$4:$I$43,8,FALSE),""))</f>
        <v/>
      </c>
      <c r="S47" s="4">
        <f>IF(작성!$B44="","",IFERROR(VLOOKUP(SUBSTITUTE(SUBSTITUTE(SUBSTITUTE(작성!E44,"~","~~"),"*","~*"),"?","~?"),거래처!$A$4:$I$43,9,FALSE),""))</f>
        <v/>
      </c>
      <c r="T47" s="4">
        <f>IF(작성!$B44="","",TEXT(작성!F44,"0"))</f>
        <v/>
      </c>
      <c r="U47" s="4">
        <f>IF(작성!$B44="","",TEXT(작성!G44,"0"))</f>
        <v/>
      </c>
      <c r="V47" s="4">
        <f>IF(작성!$B44="","",작성!H44)</f>
        <v/>
      </c>
      <c r="W47" s="5">
        <f>IF(OR(작성!$B44="",작성!J44=""),"",TEXT(작성!I44,"00"))</f>
        <v/>
      </c>
      <c r="X47" s="5">
        <f>IF(OR(작성!$B44="",작성!J44=""),"",작성!J44)</f>
        <v/>
      </c>
      <c r="Y47" s="5">
        <f>IF(OR(작성!$B44="",작성!J44=""),"",작성!K44)</f>
        <v/>
      </c>
      <c r="Z47" s="5">
        <f>IF(OR(작성!$B44="",작성!J44=""),"",IF(작성!L44=INT(작성!L44),TEXT(작성!L44,"0"),TEXT(작성!L44,"0.##")))</f>
        <v/>
      </c>
      <c r="AA47" s="5">
        <f>IF(OR(작성!$B44="",작성!J44=""),"",IF(작성!M44=INT(작성!M44),TEXT(작성!M44,"0"),TEXT(작성!M44,"0.##")))</f>
        <v/>
      </c>
      <c r="AB47" s="5">
        <f>IF(OR(작성!$B44="",작성!J44=""),"",TEXT(작성!N44,"0"))</f>
        <v/>
      </c>
      <c r="AC47" s="5">
        <f>IF(OR(작성!$B44="",작성!J44=""),"",TEXT(작성!O44,"0"))</f>
        <v/>
      </c>
      <c r="AD47" s="5">
        <f>IF(OR(작성!$B44="",작성!J44=""),"","")</f>
        <v/>
      </c>
      <c r="AE47" s="5">
        <f>IF(OR(작성!$B44="",작성!Q44=""),"",TEXT(작성!P44,"00"))</f>
        <v/>
      </c>
      <c r="AF47" s="5">
        <f>IF(OR(작성!$B44="",작성!Q44=""),"",작성!Q44)</f>
        <v/>
      </c>
      <c r="AG47" s="5">
        <f>IF(OR(작성!$B44="",작성!Q44=""),"",작성!R44)</f>
        <v/>
      </c>
      <c r="AH47" s="5">
        <f>IF(OR(작성!$B44="",작성!Q44=""),"",IF(작성!S44=INT(작성!S44),TEXT(작성!S44,"0"),TEXT(작성!S44,"0.##")))</f>
        <v/>
      </c>
      <c r="AI47" s="5">
        <f>IF(OR(작성!$B44="",작성!Q44=""),"",IF(작성!T44=INT(작성!T44),TEXT(작성!T44,"0"),TEXT(작성!T44,"0.##")))</f>
        <v/>
      </c>
      <c r="AJ47" s="5">
        <f>IF(OR(작성!$B44="",작성!Q44=""),"",TEXT(작성!U44,"0"))</f>
        <v/>
      </c>
      <c r="AK47" s="5">
        <f>IF(OR(작성!$B44="",작성!Q44=""),"",TEXT(작성!V44,"0"))</f>
        <v/>
      </c>
      <c r="AL47" s="5">
        <f>IF(OR(작성!$B44="",작성!Q44=""),"","")</f>
        <v/>
      </c>
      <c r="AM47" s="5">
        <f>IF(OR(작성!$B44="",작성!X44=""),"",TEXT(작성!W44,"00"))</f>
        <v/>
      </c>
      <c r="AN47" s="5">
        <f>IF(OR(작성!$B44="",작성!X44=""),"",작성!X44)</f>
        <v/>
      </c>
      <c r="AO47" s="5">
        <f>IF(OR(작성!$B44="",작성!X44=""),"",작성!Y44)</f>
        <v/>
      </c>
      <c r="AP47" s="5">
        <f>IF(OR(작성!$B44="",작성!X44=""),"",IF(작성!Z44=INT(작성!Z44),TEXT(작성!Z44,"0"),TEXT(작성!Z44,"0.##")))</f>
        <v/>
      </c>
      <c r="AQ47" s="5">
        <f>IF(OR(작성!$B44="",작성!X44=""),"",IF(작성!AA44=INT(작성!AA44),TEXT(작성!AA44,"0"),TEXT(작성!AA44,"0.##")))</f>
        <v/>
      </c>
      <c r="AR47" s="5">
        <f>IF(OR(작성!$B44="",작성!X44=""),"",TEXT(작성!AB44,"0"))</f>
        <v/>
      </c>
      <c r="AS47" s="5">
        <f>IF(OR(작성!$B44="",작성!X44=""),"",TEXT(작성!AC44,"0"))</f>
        <v/>
      </c>
      <c r="AT47" s="5">
        <f>IF(OR(작성!$B44="",작성!X44=""),"","")</f>
        <v/>
      </c>
      <c r="AU47" s="5">
        <f>IF(OR(작성!$B44="",작성!AE44=""),"",TEXT(작성!AD44,"00"))</f>
        <v/>
      </c>
      <c r="AV47" s="5">
        <f>IF(OR(작성!$B44="",작성!AE44=""),"",작성!AE44)</f>
        <v/>
      </c>
      <c r="AW47" s="5">
        <f>IF(OR(작성!$B44="",작성!AE44=""),"",작성!AF44)</f>
        <v/>
      </c>
      <c r="AX47" s="5">
        <f>IF(OR(작성!$B44="",작성!AE44=""),"",IF(작성!AG44=INT(작성!AG44),TEXT(작성!AG44,"0"),TEXT(작성!AG44,"0.##")))</f>
        <v/>
      </c>
      <c r="AY47" s="5">
        <f>IF(OR(작성!$B44="",작성!AE44=""),"",IF(작성!AH44=INT(작성!AH44),TEXT(작성!AH44,"0"),TEXT(작성!AH44,"0.##")))</f>
        <v/>
      </c>
      <c r="AZ47" s="5">
        <f>IF(OR(작성!$B44="",작성!AE44=""),"",TEXT(작성!AI44,"0"))</f>
        <v/>
      </c>
      <c r="BA47" s="5">
        <f>IF(OR(작성!$B44="",작성!AE44=""),"",TEXT(작성!AJ44,"0"))</f>
        <v/>
      </c>
      <c r="BB47" s="5">
        <f>IF(OR(작성!$B44="",작성!AE44=""),"","")</f>
        <v/>
      </c>
      <c r="BC47" s="5">
        <f>""</f>
        <v/>
      </c>
      <c r="BD47" s="5">
        <f>""</f>
        <v/>
      </c>
      <c r="BE47" s="5">
        <f>""</f>
        <v/>
      </c>
      <c r="BF47" s="5">
        <f>""</f>
        <v/>
      </c>
      <c r="BG47" s="4">
        <f>IF(작성!$B44="","",IF(작성!D44="영수","01","02"))</f>
        <v/>
      </c>
    </row>
    <row r="48">
      <c r="A48" s="4">
        <f>IF(작성!$B45="","",IF(작성!C45="영세율","02","01"))</f>
        <v/>
      </c>
      <c r="B48" s="4">
        <f>IF(작성!$B45="","",IF(AND(ISNUMBER(작성!B45),작성!B45&gt;=20000101,작성!B45&lt;=29991231),TEXT(작성!B45,"0"),IF(AND(ISNUMBER(작성!B45),작성!B45&gt;=36526,작성!B45&lt;=73050),TEXT(작성!B45,"yyyymmdd"),IF(AND(NOT(ISNUMBER(작성!B45)),LEN(작성!B45)=8,ISNUMBER(VALUE(작성!B45))),작성!B45,""))))</f>
        <v/>
      </c>
      <c r="C48" s="4">
        <f>IF(작성!$B45="","",SUBSTITUTE(SUBSTITUTE(내정보!$B$3,"-","")," ",""))</f>
        <v/>
      </c>
      <c r="D48" s="4">
        <f>IF(작성!$B45="","",내정보!$B$4)</f>
        <v/>
      </c>
      <c r="E48" s="4">
        <f>IF(작성!$B45="","",내정보!$B$5)</f>
        <v/>
      </c>
      <c r="F48" s="4">
        <f>IF(작성!$B45="","",내정보!$B$6)</f>
        <v/>
      </c>
      <c r="G48" s="4">
        <f>IF(작성!$B45="","",내정보!$B$7)</f>
        <v/>
      </c>
      <c r="H48" s="4">
        <f>IF(작성!$B45="","",내정보!$B$8)</f>
        <v/>
      </c>
      <c r="I48" s="4">
        <f>IF(작성!$B45="","",내정보!$B$9)</f>
        <v/>
      </c>
      <c r="J48" s="4">
        <f>IF(작성!$B45="","",내정보!$B$10)</f>
        <v/>
      </c>
      <c r="K48" s="4">
        <f>IF(작성!$B45="","",SUBSTITUTE(SUBSTITUTE(IFERROR(VLOOKUP(SUBSTITUTE(SUBSTITUTE(SUBSTITUTE(작성!E45,"~","~~"),"*","~*"),"?","~?"),거래처!$A$4:$I$43,2,FALSE),""),"-","")," ",""))</f>
        <v/>
      </c>
      <c r="L48" s="4">
        <f>IF(작성!$B45="","",IFERROR(VLOOKUP(SUBSTITUTE(SUBSTITUTE(SUBSTITUTE(작성!E45,"~","~~"),"*","~*"),"?","~?"),거래처!$A$4:$I$43,3,FALSE),""))</f>
        <v/>
      </c>
      <c r="M48" s="4">
        <f>IF(작성!$B45="","",IFERROR(VLOOKUP(SUBSTITUTE(SUBSTITUTE(SUBSTITUTE(작성!E45,"~","~~"),"*","~*"),"?","~?"),거래처!$A$4:$I$43,1,FALSE),""))</f>
        <v/>
      </c>
      <c r="N48" s="4">
        <f>IF(작성!$B45="","",IFERROR(VLOOKUP(SUBSTITUTE(SUBSTITUTE(SUBSTITUTE(작성!E45,"~","~~"),"*","~*"),"?","~?"),거래처!$A$4:$I$43,4,FALSE),""))</f>
        <v/>
      </c>
      <c r="O48" s="4">
        <f>IF(작성!$B45="","",IFERROR(VLOOKUP(SUBSTITUTE(SUBSTITUTE(SUBSTITUTE(작성!E45,"~","~~"),"*","~*"),"?","~?"),거래처!$A$4:$I$43,5,FALSE),""))</f>
        <v/>
      </c>
      <c r="P48" s="4">
        <f>IF(작성!$B45="","",IFERROR(VLOOKUP(SUBSTITUTE(SUBSTITUTE(SUBSTITUTE(작성!E45,"~","~~"),"*","~*"),"?","~?"),거래처!$A$4:$I$43,6,FALSE),""))</f>
        <v/>
      </c>
      <c r="Q48" s="4">
        <f>IF(작성!$B45="","",IFERROR(VLOOKUP(SUBSTITUTE(SUBSTITUTE(SUBSTITUTE(작성!E45,"~","~~"),"*","~*"),"?","~?"),거래처!$A$4:$I$43,7,FALSE),""))</f>
        <v/>
      </c>
      <c r="R48" s="4">
        <f>IF(작성!$B45="","",IFERROR(VLOOKUP(SUBSTITUTE(SUBSTITUTE(SUBSTITUTE(작성!E45,"~","~~"),"*","~*"),"?","~?"),거래처!$A$4:$I$43,8,FALSE),""))</f>
        <v/>
      </c>
      <c r="S48" s="4">
        <f>IF(작성!$B45="","",IFERROR(VLOOKUP(SUBSTITUTE(SUBSTITUTE(SUBSTITUTE(작성!E45,"~","~~"),"*","~*"),"?","~?"),거래처!$A$4:$I$43,9,FALSE),""))</f>
        <v/>
      </c>
      <c r="T48" s="4">
        <f>IF(작성!$B45="","",TEXT(작성!F45,"0"))</f>
        <v/>
      </c>
      <c r="U48" s="4">
        <f>IF(작성!$B45="","",TEXT(작성!G45,"0"))</f>
        <v/>
      </c>
      <c r="V48" s="4">
        <f>IF(작성!$B45="","",작성!H45)</f>
        <v/>
      </c>
      <c r="W48" s="5">
        <f>IF(OR(작성!$B45="",작성!J45=""),"",TEXT(작성!I45,"00"))</f>
        <v/>
      </c>
      <c r="X48" s="5">
        <f>IF(OR(작성!$B45="",작성!J45=""),"",작성!J45)</f>
        <v/>
      </c>
      <c r="Y48" s="5">
        <f>IF(OR(작성!$B45="",작성!J45=""),"",작성!K45)</f>
        <v/>
      </c>
      <c r="Z48" s="5">
        <f>IF(OR(작성!$B45="",작성!J45=""),"",IF(작성!L45=INT(작성!L45),TEXT(작성!L45,"0"),TEXT(작성!L45,"0.##")))</f>
        <v/>
      </c>
      <c r="AA48" s="5">
        <f>IF(OR(작성!$B45="",작성!J45=""),"",IF(작성!M45=INT(작성!M45),TEXT(작성!M45,"0"),TEXT(작성!M45,"0.##")))</f>
        <v/>
      </c>
      <c r="AB48" s="5">
        <f>IF(OR(작성!$B45="",작성!J45=""),"",TEXT(작성!N45,"0"))</f>
        <v/>
      </c>
      <c r="AC48" s="5">
        <f>IF(OR(작성!$B45="",작성!J45=""),"",TEXT(작성!O45,"0"))</f>
        <v/>
      </c>
      <c r="AD48" s="5">
        <f>IF(OR(작성!$B45="",작성!J45=""),"","")</f>
        <v/>
      </c>
      <c r="AE48" s="5">
        <f>IF(OR(작성!$B45="",작성!Q45=""),"",TEXT(작성!P45,"00"))</f>
        <v/>
      </c>
      <c r="AF48" s="5">
        <f>IF(OR(작성!$B45="",작성!Q45=""),"",작성!Q45)</f>
        <v/>
      </c>
      <c r="AG48" s="5">
        <f>IF(OR(작성!$B45="",작성!Q45=""),"",작성!R45)</f>
        <v/>
      </c>
      <c r="AH48" s="5">
        <f>IF(OR(작성!$B45="",작성!Q45=""),"",IF(작성!S45=INT(작성!S45),TEXT(작성!S45,"0"),TEXT(작성!S45,"0.##")))</f>
        <v/>
      </c>
      <c r="AI48" s="5">
        <f>IF(OR(작성!$B45="",작성!Q45=""),"",IF(작성!T45=INT(작성!T45),TEXT(작성!T45,"0"),TEXT(작성!T45,"0.##")))</f>
        <v/>
      </c>
      <c r="AJ48" s="5">
        <f>IF(OR(작성!$B45="",작성!Q45=""),"",TEXT(작성!U45,"0"))</f>
        <v/>
      </c>
      <c r="AK48" s="5">
        <f>IF(OR(작성!$B45="",작성!Q45=""),"",TEXT(작성!V45,"0"))</f>
        <v/>
      </c>
      <c r="AL48" s="5">
        <f>IF(OR(작성!$B45="",작성!Q45=""),"","")</f>
        <v/>
      </c>
      <c r="AM48" s="5">
        <f>IF(OR(작성!$B45="",작성!X45=""),"",TEXT(작성!W45,"00"))</f>
        <v/>
      </c>
      <c r="AN48" s="5">
        <f>IF(OR(작성!$B45="",작성!X45=""),"",작성!X45)</f>
        <v/>
      </c>
      <c r="AO48" s="5">
        <f>IF(OR(작성!$B45="",작성!X45=""),"",작성!Y45)</f>
        <v/>
      </c>
      <c r="AP48" s="5">
        <f>IF(OR(작성!$B45="",작성!X45=""),"",IF(작성!Z45=INT(작성!Z45),TEXT(작성!Z45,"0"),TEXT(작성!Z45,"0.##")))</f>
        <v/>
      </c>
      <c r="AQ48" s="5">
        <f>IF(OR(작성!$B45="",작성!X45=""),"",IF(작성!AA45=INT(작성!AA45),TEXT(작성!AA45,"0"),TEXT(작성!AA45,"0.##")))</f>
        <v/>
      </c>
      <c r="AR48" s="5">
        <f>IF(OR(작성!$B45="",작성!X45=""),"",TEXT(작성!AB45,"0"))</f>
        <v/>
      </c>
      <c r="AS48" s="5">
        <f>IF(OR(작성!$B45="",작성!X45=""),"",TEXT(작성!AC45,"0"))</f>
        <v/>
      </c>
      <c r="AT48" s="5">
        <f>IF(OR(작성!$B45="",작성!X45=""),"","")</f>
        <v/>
      </c>
      <c r="AU48" s="5">
        <f>IF(OR(작성!$B45="",작성!AE45=""),"",TEXT(작성!AD45,"00"))</f>
        <v/>
      </c>
      <c r="AV48" s="5">
        <f>IF(OR(작성!$B45="",작성!AE45=""),"",작성!AE45)</f>
        <v/>
      </c>
      <c r="AW48" s="5">
        <f>IF(OR(작성!$B45="",작성!AE45=""),"",작성!AF45)</f>
        <v/>
      </c>
      <c r="AX48" s="5">
        <f>IF(OR(작성!$B45="",작성!AE45=""),"",IF(작성!AG45=INT(작성!AG45),TEXT(작성!AG45,"0"),TEXT(작성!AG45,"0.##")))</f>
        <v/>
      </c>
      <c r="AY48" s="5">
        <f>IF(OR(작성!$B45="",작성!AE45=""),"",IF(작성!AH45=INT(작성!AH45),TEXT(작성!AH45,"0"),TEXT(작성!AH45,"0.##")))</f>
        <v/>
      </c>
      <c r="AZ48" s="5">
        <f>IF(OR(작성!$B45="",작성!AE45=""),"",TEXT(작성!AI45,"0"))</f>
        <v/>
      </c>
      <c r="BA48" s="5">
        <f>IF(OR(작성!$B45="",작성!AE45=""),"",TEXT(작성!AJ45,"0"))</f>
        <v/>
      </c>
      <c r="BB48" s="5">
        <f>IF(OR(작성!$B45="",작성!AE45=""),"","")</f>
        <v/>
      </c>
      <c r="BC48" s="5">
        <f>""</f>
        <v/>
      </c>
      <c r="BD48" s="5">
        <f>""</f>
        <v/>
      </c>
      <c r="BE48" s="5">
        <f>""</f>
        <v/>
      </c>
      <c r="BF48" s="5">
        <f>""</f>
        <v/>
      </c>
      <c r="BG48" s="4">
        <f>IF(작성!$B45="","",IF(작성!D45="영수","01","02"))</f>
        <v/>
      </c>
    </row>
    <row r="49">
      <c r="A49" s="4">
        <f>IF(작성!$B46="","",IF(작성!C46="영세율","02","01"))</f>
        <v/>
      </c>
      <c r="B49" s="4">
        <f>IF(작성!$B46="","",IF(AND(ISNUMBER(작성!B46),작성!B46&gt;=20000101,작성!B46&lt;=29991231),TEXT(작성!B46,"0"),IF(AND(ISNUMBER(작성!B46),작성!B46&gt;=36526,작성!B46&lt;=73050),TEXT(작성!B46,"yyyymmdd"),IF(AND(NOT(ISNUMBER(작성!B46)),LEN(작성!B46)=8,ISNUMBER(VALUE(작성!B46))),작성!B46,""))))</f>
        <v/>
      </c>
      <c r="C49" s="4">
        <f>IF(작성!$B46="","",SUBSTITUTE(SUBSTITUTE(내정보!$B$3,"-","")," ",""))</f>
        <v/>
      </c>
      <c r="D49" s="4">
        <f>IF(작성!$B46="","",내정보!$B$4)</f>
        <v/>
      </c>
      <c r="E49" s="4">
        <f>IF(작성!$B46="","",내정보!$B$5)</f>
        <v/>
      </c>
      <c r="F49" s="4">
        <f>IF(작성!$B46="","",내정보!$B$6)</f>
        <v/>
      </c>
      <c r="G49" s="4">
        <f>IF(작성!$B46="","",내정보!$B$7)</f>
        <v/>
      </c>
      <c r="H49" s="4">
        <f>IF(작성!$B46="","",내정보!$B$8)</f>
        <v/>
      </c>
      <c r="I49" s="4">
        <f>IF(작성!$B46="","",내정보!$B$9)</f>
        <v/>
      </c>
      <c r="J49" s="4">
        <f>IF(작성!$B46="","",내정보!$B$10)</f>
        <v/>
      </c>
      <c r="K49" s="4">
        <f>IF(작성!$B46="","",SUBSTITUTE(SUBSTITUTE(IFERROR(VLOOKUP(SUBSTITUTE(SUBSTITUTE(SUBSTITUTE(작성!E46,"~","~~"),"*","~*"),"?","~?"),거래처!$A$4:$I$43,2,FALSE),""),"-","")," ",""))</f>
        <v/>
      </c>
      <c r="L49" s="4">
        <f>IF(작성!$B46="","",IFERROR(VLOOKUP(SUBSTITUTE(SUBSTITUTE(SUBSTITUTE(작성!E46,"~","~~"),"*","~*"),"?","~?"),거래처!$A$4:$I$43,3,FALSE),""))</f>
        <v/>
      </c>
      <c r="M49" s="4">
        <f>IF(작성!$B46="","",IFERROR(VLOOKUP(SUBSTITUTE(SUBSTITUTE(SUBSTITUTE(작성!E46,"~","~~"),"*","~*"),"?","~?"),거래처!$A$4:$I$43,1,FALSE),""))</f>
        <v/>
      </c>
      <c r="N49" s="4">
        <f>IF(작성!$B46="","",IFERROR(VLOOKUP(SUBSTITUTE(SUBSTITUTE(SUBSTITUTE(작성!E46,"~","~~"),"*","~*"),"?","~?"),거래처!$A$4:$I$43,4,FALSE),""))</f>
        <v/>
      </c>
      <c r="O49" s="4">
        <f>IF(작성!$B46="","",IFERROR(VLOOKUP(SUBSTITUTE(SUBSTITUTE(SUBSTITUTE(작성!E46,"~","~~"),"*","~*"),"?","~?"),거래처!$A$4:$I$43,5,FALSE),""))</f>
        <v/>
      </c>
      <c r="P49" s="4">
        <f>IF(작성!$B46="","",IFERROR(VLOOKUP(SUBSTITUTE(SUBSTITUTE(SUBSTITUTE(작성!E46,"~","~~"),"*","~*"),"?","~?"),거래처!$A$4:$I$43,6,FALSE),""))</f>
        <v/>
      </c>
      <c r="Q49" s="4">
        <f>IF(작성!$B46="","",IFERROR(VLOOKUP(SUBSTITUTE(SUBSTITUTE(SUBSTITUTE(작성!E46,"~","~~"),"*","~*"),"?","~?"),거래처!$A$4:$I$43,7,FALSE),""))</f>
        <v/>
      </c>
      <c r="R49" s="4">
        <f>IF(작성!$B46="","",IFERROR(VLOOKUP(SUBSTITUTE(SUBSTITUTE(SUBSTITUTE(작성!E46,"~","~~"),"*","~*"),"?","~?"),거래처!$A$4:$I$43,8,FALSE),""))</f>
        <v/>
      </c>
      <c r="S49" s="4">
        <f>IF(작성!$B46="","",IFERROR(VLOOKUP(SUBSTITUTE(SUBSTITUTE(SUBSTITUTE(작성!E46,"~","~~"),"*","~*"),"?","~?"),거래처!$A$4:$I$43,9,FALSE),""))</f>
        <v/>
      </c>
      <c r="T49" s="4">
        <f>IF(작성!$B46="","",TEXT(작성!F46,"0"))</f>
        <v/>
      </c>
      <c r="U49" s="4">
        <f>IF(작성!$B46="","",TEXT(작성!G46,"0"))</f>
        <v/>
      </c>
      <c r="V49" s="4">
        <f>IF(작성!$B46="","",작성!H46)</f>
        <v/>
      </c>
      <c r="W49" s="5">
        <f>IF(OR(작성!$B46="",작성!J46=""),"",TEXT(작성!I46,"00"))</f>
        <v/>
      </c>
      <c r="X49" s="5">
        <f>IF(OR(작성!$B46="",작성!J46=""),"",작성!J46)</f>
        <v/>
      </c>
      <c r="Y49" s="5">
        <f>IF(OR(작성!$B46="",작성!J46=""),"",작성!K46)</f>
        <v/>
      </c>
      <c r="Z49" s="5">
        <f>IF(OR(작성!$B46="",작성!J46=""),"",IF(작성!L46=INT(작성!L46),TEXT(작성!L46,"0"),TEXT(작성!L46,"0.##")))</f>
        <v/>
      </c>
      <c r="AA49" s="5">
        <f>IF(OR(작성!$B46="",작성!J46=""),"",IF(작성!M46=INT(작성!M46),TEXT(작성!M46,"0"),TEXT(작성!M46,"0.##")))</f>
        <v/>
      </c>
      <c r="AB49" s="5">
        <f>IF(OR(작성!$B46="",작성!J46=""),"",TEXT(작성!N46,"0"))</f>
        <v/>
      </c>
      <c r="AC49" s="5">
        <f>IF(OR(작성!$B46="",작성!J46=""),"",TEXT(작성!O46,"0"))</f>
        <v/>
      </c>
      <c r="AD49" s="5">
        <f>IF(OR(작성!$B46="",작성!J46=""),"","")</f>
        <v/>
      </c>
      <c r="AE49" s="5">
        <f>IF(OR(작성!$B46="",작성!Q46=""),"",TEXT(작성!P46,"00"))</f>
        <v/>
      </c>
      <c r="AF49" s="5">
        <f>IF(OR(작성!$B46="",작성!Q46=""),"",작성!Q46)</f>
        <v/>
      </c>
      <c r="AG49" s="5">
        <f>IF(OR(작성!$B46="",작성!Q46=""),"",작성!R46)</f>
        <v/>
      </c>
      <c r="AH49" s="5">
        <f>IF(OR(작성!$B46="",작성!Q46=""),"",IF(작성!S46=INT(작성!S46),TEXT(작성!S46,"0"),TEXT(작성!S46,"0.##")))</f>
        <v/>
      </c>
      <c r="AI49" s="5">
        <f>IF(OR(작성!$B46="",작성!Q46=""),"",IF(작성!T46=INT(작성!T46),TEXT(작성!T46,"0"),TEXT(작성!T46,"0.##")))</f>
        <v/>
      </c>
      <c r="AJ49" s="5">
        <f>IF(OR(작성!$B46="",작성!Q46=""),"",TEXT(작성!U46,"0"))</f>
        <v/>
      </c>
      <c r="AK49" s="5">
        <f>IF(OR(작성!$B46="",작성!Q46=""),"",TEXT(작성!V46,"0"))</f>
        <v/>
      </c>
      <c r="AL49" s="5">
        <f>IF(OR(작성!$B46="",작성!Q46=""),"","")</f>
        <v/>
      </c>
      <c r="AM49" s="5">
        <f>IF(OR(작성!$B46="",작성!X46=""),"",TEXT(작성!W46,"00"))</f>
        <v/>
      </c>
      <c r="AN49" s="5">
        <f>IF(OR(작성!$B46="",작성!X46=""),"",작성!X46)</f>
        <v/>
      </c>
      <c r="AO49" s="5">
        <f>IF(OR(작성!$B46="",작성!X46=""),"",작성!Y46)</f>
        <v/>
      </c>
      <c r="AP49" s="5">
        <f>IF(OR(작성!$B46="",작성!X46=""),"",IF(작성!Z46=INT(작성!Z46),TEXT(작성!Z46,"0"),TEXT(작성!Z46,"0.##")))</f>
        <v/>
      </c>
      <c r="AQ49" s="5">
        <f>IF(OR(작성!$B46="",작성!X46=""),"",IF(작성!AA46=INT(작성!AA46),TEXT(작성!AA46,"0"),TEXT(작성!AA46,"0.##")))</f>
        <v/>
      </c>
      <c r="AR49" s="5">
        <f>IF(OR(작성!$B46="",작성!X46=""),"",TEXT(작성!AB46,"0"))</f>
        <v/>
      </c>
      <c r="AS49" s="5">
        <f>IF(OR(작성!$B46="",작성!X46=""),"",TEXT(작성!AC46,"0"))</f>
        <v/>
      </c>
      <c r="AT49" s="5">
        <f>IF(OR(작성!$B46="",작성!X46=""),"","")</f>
        <v/>
      </c>
      <c r="AU49" s="5">
        <f>IF(OR(작성!$B46="",작성!AE46=""),"",TEXT(작성!AD46,"00"))</f>
        <v/>
      </c>
      <c r="AV49" s="5">
        <f>IF(OR(작성!$B46="",작성!AE46=""),"",작성!AE46)</f>
        <v/>
      </c>
      <c r="AW49" s="5">
        <f>IF(OR(작성!$B46="",작성!AE46=""),"",작성!AF46)</f>
        <v/>
      </c>
      <c r="AX49" s="5">
        <f>IF(OR(작성!$B46="",작성!AE46=""),"",IF(작성!AG46=INT(작성!AG46),TEXT(작성!AG46,"0"),TEXT(작성!AG46,"0.##")))</f>
        <v/>
      </c>
      <c r="AY49" s="5">
        <f>IF(OR(작성!$B46="",작성!AE46=""),"",IF(작성!AH46=INT(작성!AH46),TEXT(작성!AH46,"0"),TEXT(작성!AH46,"0.##")))</f>
        <v/>
      </c>
      <c r="AZ49" s="5">
        <f>IF(OR(작성!$B46="",작성!AE46=""),"",TEXT(작성!AI46,"0"))</f>
        <v/>
      </c>
      <c r="BA49" s="5">
        <f>IF(OR(작성!$B46="",작성!AE46=""),"",TEXT(작성!AJ46,"0"))</f>
        <v/>
      </c>
      <c r="BB49" s="5">
        <f>IF(OR(작성!$B46="",작성!AE46=""),"","")</f>
        <v/>
      </c>
      <c r="BC49" s="5">
        <f>""</f>
        <v/>
      </c>
      <c r="BD49" s="5">
        <f>""</f>
        <v/>
      </c>
      <c r="BE49" s="5">
        <f>""</f>
        <v/>
      </c>
      <c r="BF49" s="5">
        <f>""</f>
        <v/>
      </c>
      <c r="BG49" s="4">
        <f>IF(작성!$B46="","",IF(작성!D46="영수","01","02"))</f>
        <v/>
      </c>
    </row>
    <row r="50">
      <c r="A50" s="4">
        <f>IF(작성!$B47="","",IF(작성!C47="영세율","02","01"))</f>
        <v/>
      </c>
      <c r="B50" s="4">
        <f>IF(작성!$B47="","",IF(AND(ISNUMBER(작성!B47),작성!B47&gt;=20000101,작성!B47&lt;=29991231),TEXT(작성!B47,"0"),IF(AND(ISNUMBER(작성!B47),작성!B47&gt;=36526,작성!B47&lt;=73050),TEXT(작성!B47,"yyyymmdd"),IF(AND(NOT(ISNUMBER(작성!B47)),LEN(작성!B47)=8,ISNUMBER(VALUE(작성!B47))),작성!B47,""))))</f>
        <v/>
      </c>
      <c r="C50" s="4">
        <f>IF(작성!$B47="","",SUBSTITUTE(SUBSTITUTE(내정보!$B$3,"-","")," ",""))</f>
        <v/>
      </c>
      <c r="D50" s="4">
        <f>IF(작성!$B47="","",내정보!$B$4)</f>
        <v/>
      </c>
      <c r="E50" s="4">
        <f>IF(작성!$B47="","",내정보!$B$5)</f>
        <v/>
      </c>
      <c r="F50" s="4">
        <f>IF(작성!$B47="","",내정보!$B$6)</f>
        <v/>
      </c>
      <c r="G50" s="4">
        <f>IF(작성!$B47="","",내정보!$B$7)</f>
        <v/>
      </c>
      <c r="H50" s="4">
        <f>IF(작성!$B47="","",내정보!$B$8)</f>
        <v/>
      </c>
      <c r="I50" s="4">
        <f>IF(작성!$B47="","",내정보!$B$9)</f>
        <v/>
      </c>
      <c r="J50" s="4">
        <f>IF(작성!$B47="","",내정보!$B$10)</f>
        <v/>
      </c>
      <c r="K50" s="4">
        <f>IF(작성!$B47="","",SUBSTITUTE(SUBSTITUTE(IFERROR(VLOOKUP(SUBSTITUTE(SUBSTITUTE(SUBSTITUTE(작성!E47,"~","~~"),"*","~*"),"?","~?"),거래처!$A$4:$I$43,2,FALSE),""),"-","")," ",""))</f>
        <v/>
      </c>
      <c r="L50" s="4">
        <f>IF(작성!$B47="","",IFERROR(VLOOKUP(SUBSTITUTE(SUBSTITUTE(SUBSTITUTE(작성!E47,"~","~~"),"*","~*"),"?","~?"),거래처!$A$4:$I$43,3,FALSE),""))</f>
        <v/>
      </c>
      <c r="M50" s="4">
        <f>IF(작성!$B47="","",IFERROR(VLOOKUP(SUBSTITUTE(SUBSTITUTE(SUBSTITUTE(작성!E47,"~","~~"),"*","~*"),"?","~?"),거래처!$A$4:$I$43,1,FALSE),""))</f>
        <v/>
      </c>
      <c r="N50" s="4">
        <f>IF(작성!$B47="","",IFERROR(VLOOKUP(SUBSTITUTE(SUBSTITUTE(SUBSTITUTE(작성!E47,"~","~~"),"*","~*"),"?","~?"),거래처!$A$4:$I$43,4,FALSE),""))</f>
        <v/>
      </c>
      <c r="O50" s="4">
        <f>IF(작성!$B47="","",IFERROR(VLOOKUP(SUBSTITUTE(SUBSTITUTE(SUBSTITUTE(작성!E47,"~","~~"),"*","~*"),"?","~?"),거래처!$A$4:$I$43,5,FALSE),""))</f>
        <v/>
      </c>
      <c r="P50" s="4">
        <f>IF(작성!$B47="","",IFERROR(VLOOKUP(SUBSTITUTE(SUBSTITUTE(SUBSTITUTE(작성!E47,"~","~~"),"*","~*"),"?","~?"),거래처!$A$4:$I$43,6,FALSE),""))</f>
        <v/>
      </c>
      <c r="Q50" s="4">
        <f>IF(작성!$B47="","",IFERROR(VLOOKUP(SUBSTITUTE(SUBSTITUTE(SUBSTITUTE(작성!E47,"~","~~"),"*","~*"),"?","~?"),거래처!$A$4:$I$43,7,FALSE),""))</f>
        <v/>
      </c>
      <c r="R50" s="4">
        <f>IF(작성!$B47="","",IFERROR(VLOOKUP(SUBSTITUTE(SUBSTITUTE(SUBSTITUTE(작성!E47,"~","~~"),"*","~*"),"?","~?"),거래처!$A$4:$I$43,8,FALSE),""))</f>
        <v/>
      </c>
      <c r="S50" s="4">
        <f>IF(작성!$B47="","",IFERROR(VLOOKUP(SUBSTITUTE(SUBSTITUTE(SUBSTITUTE(작성!E47,"~","~~"),"*","~*"),"?","~?"),거래처!$A$4:$I$43,9,FALSE),""))</f>
        <v/>
      </c>
      <c r="T50" s="4">
        <f>IF(작성!$B47="","",TEXT(작성!F47,"0"))</f>
        <v/>
      </c>
      <c r="U50" s="4">
        <f>IF(작성!$B47="","",TEXT(작성!G47,"0"))</f>
        <v/>
      </c>
      <c r="V50" s="4">
        <f>IF(작성!$B47="","",작성!H47)</f>
        <v/>
      </c>
      <c r="W50" s="5">
        <f>IF(OR(작성!$B47="",작성!J47=""),"",TEXT(작성!I47,"00"))</f>
        <v/>
      </c>
      <c r="X50" s="5">
        <f>IF(OR(작성!$B47="",작성!J47=""),"",작성!J47)</f>
        <v/>
      </c>
      <c r="Y50" s="5">
        <f>IF(OR(작성!$B47="",작성!J47=""),"",작성!K47)</f>
        <v/>
      </c>
      <c r="Z50" s="5">
        <f>IF(OR(작성!$B47="",작성!J47=""),"",IF(작성!L47=INT(작성!L47),TEXT(작성!L47,"0"),TEXT(작성!L47,"0.##")))</f>
        <v/>
      </c>
      <c r="AA50" s="5">
        <f>IF(OR(작성!$B47="",작성!J47=""),"",IF(작성!M47=INT(작성!M47),TEXT(작성!M47,"0"),TEXT(작성!M47,"0.##")))</f>
        <v/>
      </c>
      <c r="AB50" s="5">
        <f>IF(OR(작성!$B47="",작성!J47=""),"",TEXT(작성!N47,"0"))</f>
        <v/>
      </c>
      <c r="AC50" s="5">
        <f>IF(OR(작성!$B47="",작성!J47=""),"",TEXT(작성!O47,"0"))</f>
        <v/>
      </c>
      <c r="AD50" s="5">
        <f>IF(OR(작성!$B47="",작성!J47=""),"","")</f>
        <v/>
      </c>
      <c r="AE50" s="5">
        <f>IF(OR(작성!$B47="",작성!Q47=""),"",TEXT(작성!P47,"00"))</f>
        <v/>
      </c>
      <c r="AF50" s="5">
        <f>IF(OR(작성!$B47="",작성!Q47=""),"",작성!Q47)</f>
        <v/>
      </c>
      <c r="AG50" s="5">
        <f>IF(OR(작성!$B47="",작성!Q47=""),"",작성!R47)</f>
        <v/>
      </c>
      <c r="AH50" s="5">
        <f>IF(OR(작성!$B47="",작성!Q47=""),"",IF(작성!S47=INT(작성!S47),TEXT(작성!S47,"0"),TEXT(작성!S47,"0.##")))</f>
        <v/>
      </c>
      <c r="AI50" s="5">
        <f>IF(OR(작성!$B47="",작성!Q47=""),"",IF(작성!T47=INT(작성!T47),TEXT(작성!T47,"0"),TEXT(작성!T47,"0.##")))</f>
        <v/>
      </c>
      <c r="AJ50" s="5">
        <f>IF(OR(작성!$B47="",작성!Q47=""),"",TEXT(작성!U47,"0"))</f>
        <v/>
      </c>
      <c r="AK50" s="5">
        <f>IF(OR(작성!$B47="",작성!Q47=""),"",TEXT(작성!V47,"0"))</f>
        <v/>
      </c>
      <c r="AL50" s="5">
        <f>IF(OR(작성!$B47="",작성!Q47=""),"","")</f>
        <v/>
      </c>
      <c r="AM50" s="5">
        <f>IF(OR(작성!$B47="",작성!X47=""),"",TEXT(작성!W47,"00"))</f>
        <v/>
      </c>
      <c r="AN50" s="5">
        <f>IF(OR(작성!$B47="",작성!X47=""),"",작성!X47)</f>
        <v/>
      </c>
      <c r="AO50" s="5">
        <f>IF(OR(작성!$B47="",작성!X47=""),"",작성!Y47)</f>
        <v/>
      </c>
      <c r="AP50" s="5">
        <f>IF(OR(작성!$B47="",작성!X47=""),"",IF(작성!Z47=INT(작성!Z47),TEXT(작성!Z47,"0"),TEXT(작성!Z47,"0.##")))</f>
        <v/>
      </c>
      <c r="AQ50" s="5">
        <f>IF(OR(작성!$B47="",작성!X47=""),"",IF(작성!AA47=INT(작성!AA47),TEXT(작성!AA47,"0"),TEXT(작성!AA47,"0.##")))</f>
        <v/>
      </c>
      <c r="AR50" s="5">
        <f>IF(OR(작성!$B47="",작성!X47=""),"",TEXT(작성!AB47,"0"))</f>
        <v/>
      </c>
      <c r="AS50" s="5">
        <f>IF(OR(작성!$B47="",작성!X47=""),"",TEXT(작성!AC47,"0"))</f>
        <v/>
      </c>
      <c r="AT50" s="5">
        <f>IF(OR(작성!$B47="",작성!X47=""),"","")</f>
        <v/>
      </c>
      <c r="AU50" s="5">
        <f>IF(OR(작성!$B47="",작성!AE47=""),"",TEXT(작성!AD47,"00"))</f>
        <v/>
      </c>
      <c r="AV50" s="5">
        <f>IF(OR(작성!$B47="",작성!AE47=""),"",작성!AE47)</f>
        <v/>
      </c>
      <c r="AW50" s="5">
        <f>IF(OR(작성!$B47="",작성!AE47=""),"",작성!AF47)</f>
        <v/>
      </c>
      <c r="AX50" s="5">
        <f>IF(OR(작성!$B47="",작성!AE47=""),"",IF(작성!AG47=INT(작성!AG47),TEXT(작성!AG47,"0"),TEXT(작성!AG47,"0.##")))</f>
        <v/>
      </c>
      <c r="AY50" s="5">
        <f>IF(OR(작성!$B47="",작성!AE47=""),"",IF(작성!AH47=INT(작성!AH47),TEXT(작성!AH47,"0"),TEXT(작성!AH47,"0.##")))</f>
        <v/>
      </c>
      <c r="AZ50" s="5">
        <f>IF(OR(작성!$B47="",작성!AE47=""),"",TEXT(작성!AI47,"0"))</f>
        <v/>
      </c>
      <c r="BA50" s="5">
        <f>IF(OR(작성!$B47="",작성!AE47=""),"",TEXT(작성!AJ47,"0"))</f>
        <v/>
      </c>
      <c r="BB50" s="5">
        <f>IF(OR(작성!$B47="",작성!AE47=""),"","")</f>
        <v/>
      </c>
      <c r="BC50" s="5">
        <f>""</f>
        <v/>
      </c>
      <c r="BD50" s="5">
        <f>""</f>
        <v/>
      </c>
      <c r="BE50" s="5">
        <f>""</f>
        <v/>
      </c>
      <c r="BF50" s="5">
        <f>""</f>
        <v/>
      </c>
      <c r="BG50" s="4">
        <f>IF(작성!$B47="","",IF(작성!D47="영수","01","02"))</f>
        <v/>
      </c>
    </row>
    <row r="51">
      <c r="A51" s="4">
        <f>IF(작성!$B48="","",IF(작성!C48="영세율","02","01"))</f>
        <v/>
      </c>
      <c r="B51" s="4">
        <f>IF(작성!$B48="","",IF(AND(ISNUMBER(작성!B48),작성!B48&gt;=20000101,작성!B48&lt;=29991231),TEXT(작성!B48,"0"),IF(AND(ISNUMBER(작성!B48),작성!B48&gt;=36526,작성!B48&lt;=73050),TEXT(작성!B48,"yyyymmdd"),IF(AND(NOT(ISNUMBER(작성!B48)),LEN(작성!B48)=8,ISNUMBER(VALUE(작성!B48))),작성!B48,""))))</f>
        <v/>
      </c>
      <c r="C51" s="4">
        <f>IF(작성!$B48="","",SUBSTITUTE(SUBSTITUTE(내정보!$B$3,"-","")," ",""))</f>
        <v/>
      </c>
      <c r="D51" s="4">
        <f>IF(작성!$B48="","",내정보!$B$4)</f>
        <v/>
      </c>
      <c r="E51" s="4">
        <f>IF(작성!$B48="","",내정보!$B$5)</f>
        <v/>
      </c>
      <c r="F51" s="4">
        <f>IF(작성!$B48="","",내정보!$B$6)</f>
        <v/>
      </c>
      <c r="G51" s="4">
        <f>IF(작성!$B48="","",내정보!$B$7)</f>
        <v/>
      </c>
      <c r="H51" s="4">
        <f>IF(작성!$B48="","",내정보!$B$8)</f>
        <v/>
      </c>
      <c r="I51" s="4">
        <f>IF(작성!$B48="","",내정보!$B$9)</f>
        <v/>
      </c>
      <c r="J51" s="4">
        <f>IF(작성!$B48="","",내정보!$B$10)</f>
        <v/>
      </c>
      <c r="K51" s="4">
        <f>IF(작성!$B48="","",SUBSTITUTE(SUBSTITUTE(IFERROR(VLOOKUP(SUBSTITUTE(SUBSTITUTE(SUBSTITUTE(작성!E48,"~","~~"),"*","~*"),"?","~?"),거래처!$A$4:$I$43,2,FALSE),""),"-","")," ",""))</f>
        <v/>
      </c>
      <c r="L51" s="4">
        <f>IF(작성!$B48="","",IFERROR(VLOOKUP(SUBSTITUTE(SUBSTITUTE(SUBSTITUTE(작성!E48,"~","~~"),"*","~*"),"?","~?"),거래처!$A$4:$I$43,3,FALSE),""))</f>
        <v/>
      </c>
      <c r="M51" s="4">
        <f>IF(작성!$B48="","",IFERROR(VLOOKUP(SUBSTITUTE(SUBSTITUTE(SUBSTITUTE(작성!E48,"~","~~"),"*","~*"),"?","~?"),거래처!$A$4:$I$43,1,FALSE),""))</f>
        <v/>
      </c>
      <c r="N51" s="4">
        <f>IF(작성!$B48="","",IFERROR(VLOOKUP(SUBSTITUTE(SUBSTITUTE(SUBSTITUTE(작성!E48,"~","~~"),"*","~*"),"?","~?"),거래처!$A$4:$I$43,4,FALSE),""))</f>
        <v/>
      </c>
      <c r="O51" s="4">
        <f>IF(작성!$B48="","",IFERROR(VLOOKUP(SUBSTITUTE(SUBSTITUTE(SUBSTITUTE(작성!E48,"~","~~"),"*","~*"),"?","~?"),거래처!$A$4:$I$43,5,FALSE),""))</f>
        <v/>
      </c>
      <c r="P51" s="4">
        <f>IF(작성!$B48="","",IFERROR(VLOOKUP(SUBSTITUTE(SUBSTITUTE(SUBSTITUTE(작성!E48,"~","~~"),"*","~*"),"?","~?"),거래처!$A$4:$I$43,6,FALSE),""))</f>
        <v/>
      </c>
      <c r="Q51" s="4">
        <f>IF(작성!$B48="","",IFERROR(VLOOKUP(SUBSTITUTE(SUBSTITUTE(SUBSTITUTE(작성!E48,"~","~~"),"*","~*"),"?","~?"),거래처!$A$4:$I$43,7,FALSE),""))</f>
        <v/>
      </c>
      <c r="R51" s="4">
        <f>IF(작성!$B48="","",IFERROR(VLOOKUP(SUBSTITUTE(SUBSTITUTE(SUBSTITUTE(작성!E48,"~","~~"),"*","~*"),"?","~?"),거래처!$A$4:$I$43,8,FALSE),""))</f>
        <v/>
      </c>
      <c r="S51" s="4">
        <f>IF(작성!$B48="","",IFERROR(VLOOKUP(SUBSTITUTE(SUBSTITUTE(SUBSTITUTE(작성!E48,"~","~~"),"*","~*"),"?","~?"),거래처!$A$4:$I$43,9,FALSE),""))</f>
        <v/>
      </c>
      <c r="T51" s="4">
        <f>IF(작성!$B48="","",TEXT(작성!F48,"0"))</f>
        <v/>
      </c>
      <c r="U51" s="4">
        <f>IF(작성!$B48="","",TEXT(작성!G48,"0"))</f>
        <v/>
      </c>
      <c r="V51" s="4">
        <f>IF(작성!$B48="","",작성!H48)</f>
        <v/>
      </c>
      <c r="W51" s="5">
        <f>IF(OR(작성!$B48="",작성!J48=""),"",TEXT(작성!I48,"00"))</f>
        <v/>
      </c>
      <c r="X51" s="5">
        <f>IF(OR(작성!$B48="",작성!J48=""),"",작성!J48)</f>
        <v/>
      </c>
      <c r="Y51" s="5">
        <f>IF(OR(작성!$B48="",작성!J48=""),"",작성!K48)</f>
        <v/>
      </c>
      <c r="Z51" s="5">
        <f>IF(OR(작성!$B48="",작성!J48=""),"",IF(작성!L48=INT(작성!L48),TEXT(작성!L48,"0"),TEXT(작성!L48,"0.##")))</f>
        <v/>
      </c>
      <c r="AA51" s="5">
        <f>IF(OR(작성!$B48="",작성!J48=""),"",IF(작성!M48=INT(작성!M48),TEXT(작성!M48,"0"),TEXT(작성!M48,"0.##")))</f>
        <v/>
      </c>
      <c r="AB51" s="5">
        <f>IF(OR(작성!$B48="",작성!J48=""),"",TEXT(작성!N48,"0"))</f>
        <v/>
      </c>
      <c r="AC51" s="5">
        <f>IF(OR(작성!$B48="",작성!J48=""),"",TEXT(작성!O48,"0"))</f>
        <v/>
      </c>
      <c r="AD51" s="5">
        <f>IF(OR(작성!$B48="",작성!J48=""),"","")</f>
        <v/>
      </c>
      <c r="AE51" s="5">
        <f>IF(OR(작성!$B48="",작성!Q48=""),"",TEXT(작성!P48,"00"))</f>
        <v/>
      </c>
      <c r="AF51" s="5">
        <f>IF(OR(작성!$B48="",작성!Q48=""),"",작성!Q48)</f>
        <v/>
      </c>
      <c r="AG51" s="5">
        <f>IF(OR(작성!$B48="",작성!Q48=""),"",작성!R48)</f>
        <v/>
      </c>
      <c r="AH51" s="5">
        <f>IF(OR(작성!$B48="",작성!Q48=""),"",IF(작성!S48=INT(작성!S48),TEXT(작성!S48,"0"),TEXT(작성!S48,"0.##")))</f>
        <v/>
      </c>
      <c r="AI51" s="5">
        <f>IF(OR(작성!$B48="",작성!Q48=""),"",IF(작성!T48=INT(작성!T48),TEXT(작성!T48,"0"),TEXT(작성!T48,"0.##")))</f>
        <v/>
      </c>
      <c r="AJ51" s="5">
        <f>IF(OR(작성!$B48="",작성!Q48=""),"",TEXT(작성!U48,"0"))</f>
        <v/>
      </c>
      <c r="AK51" s="5">
        <f>IF(OR(작성!$B48="",작성!Q48=""),"",TEXT(작성!V48,"0"))</f>
        <v/>
      </c>
      <c r="AL51" s="5">
        <f>IF(OR(작성!$B48="",작성!Q48=""),"","")</f>
        <v/>
      </c>
      <c r="AM51" s="5">
        <f>IF(OR(작성!$B48="",작성!X48=""),"",TEXT(작성!W48,"00"))</f>
        <v/>
      </c>
      <c r="AN51" s="5">
        <f>IF(OR(작성!$B48="",작성!X48=""),"",작성!X48)</f>
        <v/>
      </c>
      <c r="AO51" s="5">
        <f>IF(OR(작성!$B48="",작성!X48=""),"",작성!Y48)</f>
        <v/>
      </c>
      <c r="AP51" s="5">
        <f>IF(OR(작성!$B48="",작성!X48=""),"",IF(작성!Z48=INT(작성!Z48),TEXT(작성!Z48,"0"),TEXT(작성!Z48,"0.##")))</f>
        <v/>
      </c>
      <c r="AQ51" s="5">
        <f>IF(OR(작성!$B48="",작성!X48=""),"",IF(작성!AA48=INT(작성!AA48),TEXT(작성!AA48,"0"),TEXT(작성!AA48,"0.##")))</f>
        <v/>
      </c>
      <c r="AR51" s="5">
        <f>IF(OR(작성!$B48="",작성!X48=""),"",TEXT(작성!AB48,"0"))</f>
        <v/>
      </c>
      <c r="AS51" s="5">
        <f>IF(OR(작성!$B48="",작성!X48=""),"",TEXT(작성!AC48,"0"))</f>
        <v/>
      </c>
      <c r="AT51" s="5">
        <f>IF(OR(작성!$B48="",작성!X48=""),"","")</f>
        <v/>
      </c>
      <c r="AU51" s="5">
        <f>IF(OR(작성!$B48="",작성!AE48=""),"",TEXT(작성!AD48,"00"))</f>
        <v/>
      </c>
      <c r="AV51" s="5">
        <f>IF(OR(작성!$B48="",작성!AE48=""),"",작성!AE48)</f>
        <v/>
      </c>
      <c r="AW51" s="5">
        <f>IF(OR(작성!$B48="",작성!AE48=""),"",작성!AF48)</f>
        <v/>
      </c>
      <c r="AX51" s="5">
        <f>IF(OR(작성!$B48="",작성!AE48=""),"",IF(작성!AG48=INT(작성!AG48),TEXT(작성!AG48,"0"),TEXT(작성!AG48,"0.##")))</f>
        <v/>
      </c>
      <c r="AY51" s="5">
        <f>IF(OR(작성!$B48="",작성!AE48=""),"",IF(작성!AH48=INT(작성!AH48),TEXT(작성!AH48,"0"),TEXT(작성!AH48,"0.##")))</f>
        <v/>
      </c>
      <c r="AZ51" s="5">
        <f>IF(OR(작성!$B48="",작성!AE48=""),"",TEXT(작성!AI48,"0"))</f>
        <v/>
      </c>
      <c r="BA51" s="5">
        <f>IF(OR(작성!$B48="",작성!AE48=""),"",TEXT(작성!AJ48,"0"))</f>
        <v/>
      </c>
      <c r="BB51" s="5">
        <f>IF(OR(작성!$B48="",작성!AE48=""),"","")</f>
        <v/>
      </c>
      <c r="BC51" s="5">
        <f>""</f>
        <v/>
      </c>
      <c r="BD51" s="5">
        <f>""</f>
        <v/>
      </c>
      <c r="BE51" s="5">
        <f>""</f>
        <v/>
      </c>
      <c r="BF51" s="5">
        <f>""</f>
        <v/>
      </c>
      <c r="BG51" s="4">
        <f>IF(작성!$B48="","",IF(작성!D48="영수","01","02"))</f>
        <v/>
      </c>
    </row>
    <row r="52">
      <c r="A52" s="4">
        <f>IF(작성!$B49="","",IF(작성!C49="영세율","02","01"))</f>
        <v/>
      </c>
      <c r="B52" s="4">
        <f>IF(작성!$B49="","",IF(AND(ISNUMBER(작성!B49),작성!B49&gt;=20000101,작성!B49&lt;=29991231),TEXT(작성!B49,"0"),IF(AND(ISNUMBER(작성!B49),작성!B49&gt;=36526,작성!B49&lt;=73050),TEXT(작성!B49,"yyyymmdd"),IF(AND(NOT(ISNUMBER(작성!B49)),LEN(작성!B49)=8,ISNUMBER(VALUE(작성!B49))),작성!B49,""))))</f>
        <v/>
      </c>
      <c r="C52" s="4">
        <f>IF(작성!$B49="","",SUBSTITUTE(SUBSTITUTE(내정보!$B$3,"-","")," ",""))</f>
        <v/>
      </c>
      <c r="D52" s="4">
        <f>IF(작성!$B49="","",내정보!$B$4)</f>
        <v/>
      </c>
      <c r="E52" s="4">
        <f>IF(작성!$B49="","",내정보!$B$5)</f>
        <v/>
      </c>
      <c r="F52" s="4">
        <f>IF(작성!$B49="","",내정보!$B$6)</f>
        <v/>
      </c>
      <c r="G52" s="4">
        <f>IF(작성!$B49="","",내정보!$B$7)</f>
        <v/>
      </c>
      <c r="H52" s="4">
        <f>IF(작성!$B49="","",내정보!$B$8)</f>
        <v/>
      </c>
      <c r="I52" s="4">
        <f>IF(작성!$B49="","",내정보!$B$9)</f>
        <v/>
      </c>
      <c r="J52" s="4">
        <f>IF(작성!$B49="","",내정보!$B$10)</f>
        <v/>
      </c>
      <c r="K52" s="4">
        <f>IF(작성!$B49="","",SUBSTITUTE(SUBSTITUTE(IFERROR(VLOOKUP(SUBSTITUTE(SUBSTITUTE(SUBSTITUTE(작성!E49,"~","~~"),"*","~*"),"?","~?"),거래처!$A$4:$I$43,2,FALSE),""),"-","")," ",""))</f>
        <v/>
      </c>
      <c r="L52" s="4">
        <f>IF(작성!$B49="","",IFERROR(VLOOKUP(SUBSTITUTE(SUBSTITUTE(SUBSTITUTE(작성!E49,"~","~~"),"*","~*"),"?","~?"),거래처!$A$4:$I$43,3,FALSE),""))</f>
        <v/>
      </c>
      <c r="M52" s="4">
        <f>IF(작성!$B49="","",IFERROR(VLOOKUP(SUBSTITUTE(SUBSTITUTE(SUBSTITUTE(작성!E49,"~","~~"),"*","~*"),"?","~?"),거래처!$A$4:$I$43,1,FALSE),""))</f>
        <v/>
      </c>
      <c r="N52" s="4">
        <f>IF(작성!$B49="","",IFERROR(VLOOKUP(SUBSTITUTE(SUBSTITUTE(SUBSTITUTE(작성!E49,"~","~~"),"*","~*"),"?","~?"),거래처!$A$4:$I$43,4,FALSE),""))</f>
        <v/>
      </c>
      <c r="O52" s="4">
        <f>IF(작성!$B49="","",IFERROR(VLOOKUP(SUBSTITUTE(SUBSTITUTE(SUBSTITUTE(작성!E49,"~","~~"),"*","~*"),"?","~?"),거래처!$A$4:$I$43,5,FALSE),""))</f>
        <v/>
      </c>
      <c r="P52" s="4">
        <f>IF(작성!$B49="","",IFERROR(VLOOKUP(SUBSTITUTE(SUBSTITUTE(SUBSTITUTE(작성!E49,"~","~~"),"*","~*"),"?","~?"),거래처!$A$4:$I$43,6,FALSE),""))</f>
        <v/>
      </c>
      <c r="Q52" s="4">
        <f>IF(작성!$B49="","",IFERROR(VLOOKUP(SUBSTITUTE(SUBSTITUTE(SUBSTITUTE(작성!E49,"~","~~"),"*","~*"),"?","~?"),거래처!$A$4:$I$43,7,FALSE),""))</f>
        <v/>
      </c>
      <c r="R52" s="4">
        <f>IF(작성!$B49="","",IFERROR(VLOOKUP(SUBSTITUTE(SUBSTITUTE(SUBSTITUTE(작성!E49,"~","~~"),"*","~*"),"?","~?"),거래처!$A$4:$I$43,8,FALSE),""))</f>
        <v/>
      </c>
      <c r="S52" s="4">
        <f>IF(작성!$B49="","",IFERROR(VLOOKUP(SUBSTITUTE(SUBSTITUTE(SUBSTITUTE(작성!E49,"~","~~"),"*","~*"),"?","~?"),거래처!$A$4:$I$43,9,FALSE),""))</f>
        <v/>
      </c>
      <c r="T52" s="4">
        <f>IF(작성!$B49="","",TEXT(작성!F49,"0"))</f>
        <v/>
      </c>
      <c r="U52" s="4">
        <f>IF(작성!$B49="","",TEXT(작성!G49,"0"))</f>
        <v/>
      </c>
      <c r="V52" s="4">
        <f>IF(작성!$B49="","",작성!H49)</f>
        <v/>
      </c>
      <c r="W52" s="5">
        <f>IF(OR(작성!$B49="",작성!J49=""),"",TEXT(작성!I49,"00"))</f>
        <v/>
      </c>
      <c r="X52" s="5">
        <f>IF(OR(작성!$B49="",작성!J49=""),"",작성!J49)</f>
        <v/>
      </c>
      <c r="Y52" s="5">
        <f>IF(OR(작성!$B49="",작성!J49=""),"",작성!K49)</f>
        <v/>
      </c>
      <c r="Z52" s="5">
        <f>IF(OR(작성!$B49="",작성!J49=""),"",IF(작성!L49=INT(작성!L49),TEXT(작성!L49,"0"),TEXT(작성!L49,"0.##")))</f>
        <v/>
      </c>
      <c r="AA52" s="5">
        <f>IF(OR(작성!$B49="",작성!J49=""),"",IF(작성!M49=INT(작성!M49),TEXT(작성!M49,"0"),TEXT(작성!M49,"0.##")))</f>
        <v/>
      </c>
      <c r="AB52" s="5">
        <f>IF(OR(작성!$B49="",작성!J49=""),"",TEXT(작성!N49,"0"))</f>
        <v/>
      </c>
      <c r="AC52" s="5">
        <f>IF(OR(작성!$B49="",작성!J49=""),"",TEXT(작성!O49,"0"))</f>
        <v/>
      </c>
      <c r="AD52" s="5">
        <f>IF(OR(작성!$B49="",작성!J49=""),"","")</f>
        <v/>
      </c>
      <c r="AE52" s="5">
        <f>IF(OR(작성!$B49="",작성!Q49=""),"",TEXT(작성!P49,"00"))</f>
        <v/>
      </c>
      <c r="AF52" s="5">
        <f>IF(OR(작성!$B49="",작성!Q49=""),"",작성!Q49)</f>
        <v/>
      </c>
      <c r="AG52" s="5">
        <f>IF(OR(작성!$B49="",작성!Q49=""),"",작성!R49)</f>
        <v/>
      </c>
      <c r="AH52" s="5">
        <f>IF(OR(작성!$B49="",작성!Q49=""),"",IF(작성!S49=INT(작성!S49),TEXT(작성!S49,"0"),TEXT(작성!S49,"0.##")))</f>
        <v/>
      </c>
      <c r="AI52" s="5">
        <f>IF(OR(작성!$B49="",작성!Q49=""),"",IF(작성!T49=INT(작성!T49),TEXT(작성!T49,"0"),TEXT(작성!T49,"0.##")))</f>
        <v/>
      </c>
      <c r="AJ52" s="5">
        <f>IF(OR(작성!$B49="",작성!Q49=""),"",TEXT(작성!U49,"0"))</f>
        <v/>
      </c>
      <c r="AK52" s="5">
        <f>IF(OR(작성!$B49="",작성!Q49=""),"",TEXT(작성!V49,"0"))</f>
        <v/>
      </c>
      <c r="AL52" s="5">
        <f>IF(OR(작성!$B49="",작성!Q49=""),"","")</f>
        <v/>
      </c>
      <c r="AM52" s="5">
        <f>IF(OR(작성!$B49="",작성!X49=""),"",TEXT(작성!W49,"00"))</f>
        <v/>
      </c>
      <c r="AN52" s="5">
        <f>IF(OR(작성!$B49="",작성!X49=""),"",작성!X49)</f>
        <v/>
      </c>
      <c r="AO52" s="5">
        <f>IF(OR(작성!$B49="",작성!X49=""),"",작성!Y49)</f>
        <v/>
      </c>
      <c r="AP52" s="5">
        <f>IF(OR(작성!$B49="",작성!X49=""),"",IF(작성!Z49=INT(작성!Z49),TEXT(작성!Z49,"0"),TEXT(작성!Z49,"0.##")))</f>
        <v/>
      </c>
      <c r="AQ52" s="5">
        <f>IF(OR(작성!$B49="",작성!X49=""),"",IF(작성!AA49=INT(작성!AA49),TEXT(작성!AA49,"0"),TEXT(작성!AA49,"0.##")))</f>
        <v/>
      </c>
      <c r="AR52" s="5">
        <f>IF(OR(작성!$B49="",작성!X49=""),"",TEXT(작성!AB49,"0"))</f>
        <v/>
      </c>
      <c r="AS52" s="5">
        <f>IF(OR(작성!$B49="",작성!X49=""),"",TEXT(작성!AC49,"0"))</f>
        <v/>
      </c>
      <c r="AT52" s="5">
        <f>IF(OR(작성!$B49="",작성!X49=""),"","")</f>
        <v/>
      </c>
      <c r="AU52" s="5">
        <f>IF(OR(작성!$B49="",작성!AE49=""),"",TEXT(작성!AD49,"00"))</f>
        <v/>
      </c>
      <c r="AV52" s="5">
        <f>IF(OR(작성!$B49="",작성!AE49=""),"",작성!AE49)</f>
        <v/>
      </c>
      <c r="AW52" s="5">
        <f>IF(OR(작성!$B49="",작성!AE49=""),"",작성!AF49)</f>
        <v/>
      </c>
      <c r="AX52" s="5">
        <f>IF(OR(작성!$B49="",작성!AE49=""),"",IF(작성!AG49=INT(작성!AG49),TEXT(작성!AG49,"0"),TEXT(작성!AG49,"0.##")))</f>
        <v/>
      </c>
      <c r="AY52" s="5">
        <f>IF(OR(작성!$B49="",작성!AE49=""),"",IF(작성!AH49=INT(작성!AH49),TEXT(작성!AH49,"0"),TEXT(작성!AH49,"0.##")))</f>
        <v/>
      </c>
      <c r="AZ52" s="5">
        <f>IF(OR(작성!$B49="",작성!AE49=""),"",TEXT(작성!AI49,"0"))</f>
        <v/>
      </c>
      <c r="BA52" s="5">
        <f>IF(OR(작성!$B49="",작성!AE49=""),"",TEXT(작성!AJ49,"0"))</f>
        <v/>
      </c>
      <c r="BB52" s="5">
        <f>IF(OR(작성!$B49="",작성!AE49=""),"","")</f>
        <v/>
      </c>
      <c r="BC52" s="5">
        <f>""</f>
        <v/>
      </c>
      <c r="BD52" s="5">
        <f>""</f>
        <v/>
      </c>
      <c r="BE52" s="5">
        <f>""</f>
        <v/>
      </c>
      <c r="BF52" s="5">
        <f>""</f>
        <v/>
      </c>
      <c r="BG52" s="4">
        <f>IF(작성!$B49="","",IF(작성!D49="영수","01","02"))</f>
        <v/>
      </c>
    </row>
    <row r="53">
      <c r="A53" s="4">
        <f>IF(작성!$B50="","",IF(작성!C50="영세율","02","01"))</f>
        <v/>
      </c>
      <c r="B53" s="4">
        <f>IF(작성!$B50="","",IF(AND(ISNUMBER(작성!B50),작성!B50&gt;=20000101,작성!B50&lt;=29991231),TEXT(작성!B50,"0"),IF(AND(ISNUMBER(작성!B50),작성!B50&gt;=36526,작성!B50&lt;=73050),TEXT(작성!B50,"yyyymmdd"),IF(AND(NOT(ISNUMBER(작성!B50)),LEN(작성!B50)=8,ISNUMBER(VALUE(작성!B50))),작성!B50,""))))</f>
        <v/>
      </c>
      <c r="C53" s="4">
        <f>IF(작성!$B50="","",SUBSTITUTE(SUBSTITUTE(내정보!$B$3,"-","")," ",""))</f>
        <v/>
      </c>
      <c r="D53" s="4">
        <f>IF(작성!$B50="","",내정보!$B$4)</f>
        <v/>
      </c>
      <c r="E53" s="4">
        <f>IF(작성!$B50="","",내정보!$B$5)</f>
        <v/>
      </c>
      <c r="F53" s="4">
        <f>IF(작성!$B50="","",내정보!$B$6)</f>
        <v/>
      </c>
      <c r="G53" s="4">
        <f>IF(작성!$B50="","",내정보!$B$7)</f>
        <v/>
      </c>
      <c r="H53" s="4">
        <f>IF(작성!$B50="","",내정보!$B$8)</f>
        <v/>
      </c>
      <c r="I53" s="4">
        <f>IF(작성!$B50="","",내정보!$B$9)</f>
        <v/>
      </c>
      <c r="J53" s="4">
        <f>IF(작성!$B50="","",내정보!$B$10)</f>
        <v/>
      </c>
      <c r="K53" s="4">
        <f>IF(작성!$B50="","",SUBSTITUTE(SUBSTITUTE(IFERROR(VLOOKUP(SUBSTITUTE(SUBSTITUTE(SUBSTITUTE(작성!E50,"~","~~"),"*","~*"),"?","~?"),거래처!$A$4:$I$43,2,FALSE),""),"-","")," ",""))</f>
        <v/>
      </c>
      <c r="L53" s="4">
        <f>IF(작성!$B50="","",IFERROR(VLOOKUP(SUBSTITUTE(SUBSTITUTE(SUBSTITUTE(작성!E50,"~","~~"),"*","~*"),"?","~?"),거래처!$A$4:$I$43,3,FALSE),""))</f>
        <v/>
      </c>
      <c r="M53" s="4">
        <f>IF(작성!$B50="","",IFERROR(VLOOKUP(SUBSTITUTE(SUBSTITUTE(SUBSTITUTE(작성!E50,"~","~~"),"*","~*"),"?","~?"),거래처!$A$4:$I$43,1,FALSE),""))</f>
        <v/>
      </c>
      <c r="N53" s="4">
        <f>IF(작성!$B50="","",IFERROR(VLOOKUP(SUBSTITUTE(SUBSTITUTE(SUBSTITUTE(작성!E50,"~","~~"),"*","~*"),"?","~?"),거래처!$A$4:$I$43,4,FALSE),""))</f>
        <v/>
      </c>
      <c r="O53" s="4">
        <f>IF(작성!$B50="","",IFERROR(VLOOKUP(SUBSTITUTE(SUBSTITUTE(SUBSTITUTE(작성!E50,"~","~~"),"*","~*"),"?","~?"),거래처!$A$4:$I$43,5,FALSE),""))</f>
        <v/>
      </c>
      <c r="P53" s="4">
        <f>IF(작성!$B50="","",IFERROR(VLOOKUP(SUBSTITUTE(SUBSTITUTE(SUBSTITUTE(작성!E50,"~","~~"),"*","~*"),"?","~?"),거래처!$A$4:$I$43,6,FALSE),""))</f>
        <v/>
      </c>
      <c r="Q53" s="4">
        <f>IF(작성!$B50="","",IFERROR(VLOOKUP(SUBSTITUTE(SUBSTITUTE(SUBSTITUTE(작성!E50,"~","~~"),"*","~*"),"?","~?"),거래처!$A$4:$I$43,7,FALSE),""))</f>
        <v/>
      </c>
      <c r="R53" s="4">
        <f>IF(작성!$B50="","",IFERROR(VLOOKUP(SUBSTITUTE(SUBSTITUTE(SUBSTITUTE(작성!E50,"~","~~"),"*","~*"),"?","~?"),거래처!$A$4:$I$43,8,FALSE),""))</f>
        <v/>
      </c>
      <c r="S53" s="4">
        <f>IF(작성!$B50="","",IFERROR(VLOOKUP(SUBSTITUTE(SUBSTITUTE(SUBSTITUTE(작성!E50,"~","~~"),"*","~*"),"?","~?"),거래처!$A$4:$I$43,9,FALSE),""))</f>
        <v/>
      </c>
      <c r="T53" s="4">
        <f>IF(작성!$B50="","",TEXT(작성!F50,"0"))</f>
        <v/>
      </c>
      <c r="U53" s="4">
        <f>IF(작성!$B50="","",TEXT(작성!G50,"0"))</f>
        <v/>
      </c>
      <c r="V53" s="4">
        <f>IF(작성!$B50="","",작성!H50)</f>
        <v/>
      </c>
      <c r="W53" s="5">
        <f>IF(OR(작성!$B50="",작성!J50=""),"",TEXT(작성!I50,"00"))</f>
        <v/>
      </c>
      <c r="X53" s="5">
        <f>IF(OR(작성!$B50="",작성!J50=""),"",작성!J50)</f>
        <v/>
      </c>
      <c r="Y53" s="5">
        <f>IF(OR(작성!$B50="",작성!J50=""),"",작성!K50)</f>
        <v/>
      </c>
      <c r="Z53" s="5">
        <f>IF(OR(작성!$B50="",작성!J50=""),"",IF(작성!L50=INT(작성!L50),TEXT(작성!L50,"0"),TEXT(작성!L50,"0.##")))</f>
        <v/>
      </c>
      <c r="AA53" s="5">
        <f>IF(OR(작성!$B50="",작성!J50=""),"",IF(작성!M50=INT(작성!M50),TEXT(작성!M50,"0"),TEXT(작성!M50,"0.##")))</f>
        <v/>
      </c>
      <c r="AB53" s="5">
        <f>IF(OR(작성!$B50="",작성!J50=""),"",TEXT(작성!N50,"0"))</f>
        <v/>
      </c>
      <c r="AC53" s="5">
        <f>IF(OR(작성!$B50="",작성!J50=""),"",TEXT(작성!O50,"0"))</f>
        <v/>
      </c>
      <c r="AD53" s="5">
        <f>IF(OR(작성!$B50="",작성!J50=""),"","")</f>
        <v/>
      </c>
      <c r="AE53" s="5">
        <f>IF(OR(작성!$B50="",작성!Q50=""),"",TEXT(작성!P50,"00"))</f>
        <v/>
      </c>
      <c r="AF53" s="5">
        <f>IF(OR(작성!$B50="",작성!Q50=""),"",작성!Q50)</f>
        <v/>
      </c>
      <c r="AG53" s="5">
        <f>IF(OR(작성!$B50="",작성!Q50=""),"",작성!R50)</f>
        <v/>
      </c>
      <c r="AH53" s="5">
        <f>IF(OR(작성!$B50="",작성!Q50=""),"",IF(작성!S50=INT(작성!S50),TEXT(작성!S50,"0"),TEXT(작성!S50,"0.##")))</f>
        <v/>
      </c>
      <c r="AI53" s="5">
        <f>IF(OR(작성!$B50="",작성!Q50=""),"",IF(작성!T50=INT(작성!T50),TEXT(작성!T50,"0"),TEXT(작성!T50,"0.##")))</f>
        <v/>
      </c>
      <c r="AJ53" s="5">
        <f>IF(OR(작성!$B50="",작성!Q50=""),"",TEXT(작성!U50,"0"))</f>
        <v/>
      </c>
      <c r="AK53" s="5">
        <f>IF(OR(작성!$B50="",작성!Q50=""),"",TEXT(작성!V50,"0"))</f>
        <v/>
      </c>
      <c r="AL53" s="5">
        <f>IF(OR(작성!$B50="",작성!Q50=""),"","")</f>
        <v/>
      </c>
      <c r="AM53" s="5">
        <f>IF(OR(작성!$B50="",작성!X50=""),"",TEXT(작성!W50,"00"))</f>
        <v/>
      </c>
      <c r="AN53" s="5">
        <f>IF(OR(작성!$B50="",작성!X50=""),"",작성!X50)</f>
        <v/>
      </c>
      <c r="AO53" s="5">
        <f>IF(OR(작성!$B50="",작성!X50=""),"",작성!Y50)</f>
        <v/>
      </c>
      <c r="AP53" s="5">
        <f>IF(OR(작성!$B50="",작성!X50=""),"",IF(작성!Z50=INT(작성!Z50),TEXT(작성!Z50,"0"),TEXT(작성!Z50,"0.##")))</f>
        <v/>
      </c>
      <c r="AQ53" s="5">
        <f>IF(OR(작성!$B50="",작성!X50=""),"",IF(작성!AA50=INT(작성!AA50),TEXT(작성!AA50,"0"),TEXT(작성!AA50,"0.##")))</f>
        <v/>
      </c>
      <c r="AR53" s="5">
        <f>IF(OR(작성!$B50="",작성!X50=""),"",TEXT(작성!AB50,"0"))</f>
        <v/>
      </c>
      <c r="AS53" s="5">
        <f>IF(OR(작성!$B50="",작성!X50=""),"",TEXT(작성!AC50,"0"))</f>
        <v/>
      </c>
      <c r="AT53" s="5">
        <f>IF(OR(작성!$B50="",작성!X50=""),"","")</f>
        <v/>
      </c>
      <c r="AU53" s="5">
        <f>IF(OR(작성!$B50="",작성!AE50=""),"",TEXT(작성!AD50,"00"))</f>
        <v/>
      </c>
      <c r="AV53" s="5">
        <f>IF(OR(작성!$B50="",작성!AE50=""),"",작성!AE50)</f>
        <v/>
      </c>
      <c r="AW53" s="5">
        <f>IF(OR(작성!$B50="",작성!AE50=""),"",작성!AF50)</f>
        <v/>
      </c>
      <c r="AX53" s="5">
        <f>IF(OR(작성!$B50="",작성!AE50=""),"",IF(작성!AG50=INT(작성!AG50),TEXT(작성!AG50,"0"),TEXT(작성!AG50,"0.##")))</f>
        <v/>
      </c>
      <c r="AY53" s="5">
        <f>IF(OR(작성!$B50="",작성!AE50=""),"",IF(작성!AH50=INT(작성!AH50),TEXT(작성!AH50,"0"),TEXT(작성!AH50,"0.##")))</f>
        <v/>
      </c>
      <c r="AZ53" s="5">
        <f>IF(OR(작성!$B50="",작성!AE50=""),"",TEXT(작성!AI50,"0"))</f>
        <v/>
      </c>
      <c r="BA53" s="5">
        <f>IF(OR(작성!$B50="",작성!AE50=""),"",TEXT(작성!AJ50,"0"))</f>
        <v/>
      </c>
      <c r="BB53" s="5">
        <f>IF(OR(작성!$B50="",작성!AE50=""),"","")</f>
        <v/>
      </c>
      <c r="BC53" s="5">
        <f>""</f>
        <v/>
      </c>
      <c r="BD53" s="5">
        <f>""</f>
        <v/>
      </c>
      <c r="BE53" s="5">
        <f>""</f>
        <v/>
      </c>
      <c r="BF53" s="5">
        <f>""</f>
        <v/>
      </c>
      <c r="BG53" s="4">
        <f>IF(작성!$B50="","",IF(작성!D50="영수","01","02"))</f>
        <v/>
      </c>
    </row>
    <row r="54">
      <c r="A54" s="4">
        <f>IF(작성!$B51="","",IF(작성!C51="영세율","02","01"))</f>
        <v/>
      </c>
      <c r="B54" s="4">
        <f>IF(작성!$B51="","",IF(AND(ISNUMBER(작성!B51),작성!B51&gt;=20000101,작성!B51&lt;=29991231),TEXT(작성!B51,"0"),IF(AND(ISNUMBER(작성!B51),작성!B51&gt;=36526,작성!B51&lt;=73050),TEXT(작성!B51,"yyyymmdd"),IF(AND(NOT(ISNUMBER(작성!B51)),LEN(작성!B51)=8,ISNUMBER(VALUE(작성!B51))),작성!B51,""))))</f>
        <v/>
      </c>
      <c r="C54" s="4">
        <f>IF(작성!$B51="","",SUBSTITUTE(SUBSTITUTE(내정보!$B$3,"-","")," ",""))</f>
        <v/>
      </c>
      <c r="D54" s="4">
        <f>IF(작성!$B51="","",내정보!$B$4)</f>
        <v/>
      </c>
      <c r="E54" s="4">
        <f>IF(작성!$B51="","",내정보!$B$5)</f>
        <v/>
      </c>
      <c r="F54" s="4">
        <f>IF(작성!$B51="","",내정보!$B$6)</f>
        <v/>
      </c>
      <c r="G54" s="4">
        <f>IF(작성!$B51="","",내정보!$B$7)</f>
        <v/>
      </c>
      <c r="H54" s="4">
        <f>IF(작성!$B51="","",내정보!$B$8)</f>
        <v/>
      </c>
      <c r="I54" s="4">
        <f>IF(작성!$B51="","",내정보!$B$9)</f>
        <v/>
      </c>
      <c r="J54" s="4">
        <f>IF(작성!$B51="","",내정보!$B$10)</f>
        <v/>
      </c>
      <c r="K54" s="4">
        <f>IF(작성!$B51="","",SUBSTITUTE(SUBSTITUTE(IFERROR(VLOOKUP(SUBSTITUTE(SUBSTITUTE(SUBSTITUTE(작성!E51,"~","~~"),"*","~*"),"?","~?"),거래처!$A$4:$I$43,2,FALSE),""),"-","")," ",""))</f>
        <v/>
      </c>
      <c r="L54" s="4">
        <f>IF(작성!$B51="","",IFERROR(VLOOKUP(SUBSTITUTE(SUBSTITUTE(SUBSTITUTE(작성!E51,"~","~~"),"*","~*"),"?","~?"),거래처!$A$4:$I$43,3,FALSE),""))</f>
        <v/>
      </c>
      <c r="M54" s="4">
        <f>IF(작성!$B51="","",IFERROR(VLOOKUP(SUBSTITUTE(SUBSTITUTE(SUBSTITUTE(작성!E51,"~","~~"),"*","~*"),"?","~?"),거래처!$A$4:$I$43,1,FALSE),""))</f>
        <v/>
      </c>
      <c r="N54" s="4">
        <f>IF(작성!$B51="","",IFERROR(VLOOKUP(SUBSTITUTE(SUBSTITUTE(SUBSTITUTE(작성!E51,"~","~~"),"*","~*"),"?","~?"),거래처!$A$4:$I$43,4,FALSE),""))</f>
        <v/>
      </c>
      <c r="O54" s="4">
        <f>IF(작성!$B51="","",IFERROR(VLOOKUP(SUBSTITUTE(SUBSTITUTE(SUBSTITUTE(작성!E51,"~","~~"),"*","~*"),"?","~?"),거래처!$A$4:$I$43,5,FALSE),""))</f>
        <v/>
      </c>
      <c r="P54" s="4">
        <f>IF(작성!$B51="","",IFERROR(VLOOKUP(SUBSTITUTE(SUBSTITUTE(SUBSTITUTE(작성!E51,"~","~~"),"*","~*"),"?","~?"),거래처!$A$4:$I$43,6,FALSE),""))</f>
        <v/>
      </c>
      <c r="Q54" s="4">
        <f>IF(작성!$B51="","",IFERROR(VLOOKUP(SUBSTITUTE(SUBSTITUTE(SUBSTITUTE(작성!E51,"~","~~"),"*","~*"),"?","~?"),거래처!$A$4:$I$43,7,FALSE),""))</f>
        <v/>
      </c>
      <c r="R54" s="4">
        <f>IF(작성!$B51="","",IFERROR(VLOOKUP(SUBSTITUTE(SUBSTITUTE(SUBSTITUTE(작성!E51,"~","~~"),"*","~*"),"?","~?"),거래처!$A$4:$I$43,8,FALSE),""))</f>
        <v/>
      </c>
      <c r="S54" s="4">
        <f>IF(작성!$B51="","",IFERROR(VLOOKUP(SUBSTITUTE(SUBSTITUTE(SUBSTITUTE(작성!E51,"~","~~"),"*","~*"),"?","~?"),거래처!$A$4:$I$43,9,FALSE),""))</f>
        <v/>
      </c>
      <c r="T54" s="4">
        <f>IF(작성!$B51="","",TEXT(작성!F51,"0"))</f>
        <v/>
      </c>
      <c r="U54" s="4">
        <f>IF(작성!$B51="","",TEXT(작성!G51,"0"))</f>
        <v/>
      </c>
      <c r="V54" s="4">
        <f>IF(작성!$B51="","",작성!H51)</f>
        <v/>
      </c>
      <c r="W54" s="5">
        <f>IF(OR(작성!$B51="",작성!J51=""),"",TEXT(작성!I51,"00"))</f>
        <v/>
      </c>
      <c r="X54" s="5">
        <f>IF(OR(작성!$B51="",작성!J51=""),"",작성!J51)</f>
        <v/>
      </c>
      <c r="Y54" s="5">
        <f>IF(OR(작성!$B51="",작성!J51=""),"",작성!K51)</f>
        <v/>
      </c>
      <c r="Z54" s="5">
        <f>IF(OR(작성!$B51="",작성!J51=""),"",IF(작성!L51=INT(작성!L51),TEXT(작성!L51,"0"),TEXT(작성!L51,"0.##")))</f>
        <v/>
      </c>
      <c r="AA54" s="5">
        <f>IF(OR(작성!$B51="",작성!J51=""),"",IF(작성!M51=INT(작성!M51),TEXT(작성!M51,"0"),TEXT(작성!M51,"0.##")))</f>
        <v/>
      </c>
      <c r="AB54" s="5">
        <f>IF(OR(작성!$B51="",작성!J51=""),"",TEXT(작성!N51,"0"))</f>
        <v/>
      </c>
      <c r="AC54" s="5">
        <f>IF(OR(작성!$B51="",작성!J51=""),"",TEXT(작성!O51,"0"))</f>
        <v/>
      </c>
      <c r="AD54" s="5">
        <f>IF(OR(작성!$B51="",작성!J51=""),"","")</f>
        <v/>
      </c>
      <c r="AE54" s="5">
        <f>IF(OR(작성!$B51="",작성!Q51=""),"",TEXT(작성!P51,"00"))</f>
        <v/>
      </c>
      <c r="AF54" s="5">
        <f>IF(OR(작성!$B51="",작성!Q51=""),"",작성!Q51)</f>
        <v/>
      </c>
      <c r="AG54" s="5">
        <f>IF(OR(작성!$B51="",작성!Q51=""),"",작성!R51)</f>
        <v/>
      </c>
      <c r="AH54" s="5">
        <f>IF(OR(작성!$B51="",작성!Q51=""),"",IF(작성!S51=INT(작성!S51),TEXT(작성!S51,"0"),TEXT(작성!S51,"0.##")))</f>
        <v/>
      </c>
      <c r="AI54" s="5">
        <f>IF(OR(작성!$B51="",작성!Q51=""),"",IF(작성!T51=INT(작성!T51),TEXT(작성!T51,"0"),TEXT(작성!T51,"0.##")))</f>
        <v/>
      </c>
      <c r="AJ54" s="5">
        <f>IF(OR(작성!$B51="",작성!Q51=""),"",TEXT(작성!U51,"0"))</f>
        <v/>
      </c>
      <c r="AK54" s="5">
        <f>IF(OR(작성!$B51="",작성!Q51=""),"",TEXT(작성!V51,"0"))</f>
        <v/>
      </c>
      <c r="AL54" s="5">
        <f>IF(OR(작성!$B51="",작성!Q51=""),"","")</f>
        <v/>
      </c>
      <c r="AM54" s="5">
        <f>IF(OR(작성!$B51="",작성!X51=""),"",TEXT(작성!W51,"00"))</f>
        <v/>
      </c>
      <c r="AN54" s="5">
        <f>IF(OR(작성!$B51="",작성!X51=""),"",작성!X51)</f>
        <v/>
      </c>
      <c r="AO54" s="5">
        <f>IF(OR(작성!$B51="",작성!X51=""),"",작성!Y51)</f>
        <v/>
      </c>
      <c r="AP54" s="5">
        <f>IF(OR(작성!$B51="",작성!X51=""),"",IF(작성!Z51=INT(작성!Z51),TEXT(작성!Z51,"0"),TEXT(작성!Z51,"0.##")))</f>
        <v/>
      </c>
      <c r="AQ54" s="5">
        <f>IF(OR(작성!$B51="",작성!X51=""),"",IF(작성!AA51=INT(작성!AA51),TEXT(작성!AA51,"0"),TEXT(작성!AA51,"0.##")))</f>
        <v/>
      </c>
      <c r="AR54" s="5">
        <f>IF(OR(작성!$B51="",작성!X51=""),"",TEXT(작성!AB51,"0"))</f>
        <v/>
      </c>
      <c r="AS54" s="5">
        <f>IF(OR(작성!$B51="",작성!X51=""),"",TEXT(작성!AC51,"0"))</f>
        <v/>
      </c>
      <c r="AT54" s="5">
        <f>IF(OR(작성!$B51="",작성!X51=""),"","")</f>
        <v/>
      </c>
      <c r="AU54" s="5">
        <f>IF(OR(작성!$B51="",작성!AE51=""),"",TEXT(작성!AD51,"00"))</f>
        <v/>
      </c>
      <c r="AV54" s="5">
        <f>IF(OR(작성!$B51="",작성!AE51=""),"",작성!AE51)</f>
        <v/>
      </c>
      <c r="AW54" s="5">
        <f>IF(OR(작성!$B51="",작성!AE51=""),"",작성!AF51)</f>
        <v/>
      </c>
      <c r="AX54" s="5">
        <f>IF(OR(작성!$B51="",작성!AE51=""),"",IF(작성!AG51=INT(작성!AG51),TEXT(작성!AG51,"0"),TEXT(작성!AG51,"0.##")))</f>
        <v/>
      </c>
      <c r="AY54" s="5">
        <f>IF(OR(작성!$B51="",작성!AE51=""),"",IF(작성!AH51=INT(작성!AH51),TEXT(작성!AH51,"0"),TEXT(작성!AH51,"0.##")))</f>
        <v/>
      </c>
      <c r="AZ54" s="5">
        <f>IF(OR(작성!$B51="",작성!AE51=""),"",TEXT(작성!AI51,"0"))</f>
        <v/>
      </c>
      <c r="BA54" s="5">
        <f>IF(OR(작성!$B51="",작성!AE51=""),"",TEXT(작성!AJ51,"0"))</f>
        <v/>
      </c>
      <c r="BB54" s="5">
        <f>IF(OR(작성!$B51="",작성!AE51=""),"","")</f>
        <v/>
      </c>
      <c r="BC54" s="5">
        <f>""</f>
        <v/>
      </c>
      <c r="BD54" s="5">
        <f>""</f>
        <v/>
      </c>
      <c r="BE54" s="5">
        <f>""</f>
        <v/>
      </c>
      <c r="BF54" s="5">
        <f>""</f>
        <v/>
      </c>
      <c r="BG54" s="4">
        <f>IF(작성!$B51="","",IF(작성!D51="영수","01","02"))</f>
        <v/>
      </c>
    </row>
    <row r="55">
      <c r="A55" s="4">
        <f>IF(작성!$B52="","",IF(작성!C52="영세율","02","01"))</f>
        <v/>
      </c>
      <c r="B55" s="4">
        <f>IF(작성!$B52="","",IF(AND(ISNUMBER(작성!B52),작성!B52&gt;=20000101,작성!B52&lt;=29991231),TEXT(작성!B52,"0"),IF(AND(ISNUMBER(작성!B52),작성!B52&gt;=36526,작성!B52&lt;=73050),TEXT(작성!B52,"yyyymmdd"),IF(AND(NOT(ISNUMBER(작성!B52)),LEN(작성!B52)=8,ISNUMBER(VALUE(작성!B52))),작성!B52,""))))</f>
        <v/>
      </c>
      <c r="C55" s="4">
        <f>IF(작성!$B52="","",SUBSTITUTE(SUBSTITUTE(내정보!$B$3,"-","")," ",""))</f>
        <v/>
      </c>
      <c r="D55" s="4">
        <f>IF(작성!$B52="","",내정보!$B$4)</f>
        <v/>
      </c>
      <c r="E55" s="4">
        <f>IF(작성!$B52="","",내정보!$B$5)</f>
        <v/>
      </c>
      <c r="F55" s="4">
        <f>IF(작성!$B52="","",내정보!$B$6)</f>
        <v/>
      </c>
      <c r="G55" s="4">
        <f>IF(작성!$B52="","",내정보!$B$7)</f>
        <v/>
      </c>
      <c r="H55" s="4">
        <f>IF(작성!$B52="","",내정보!$B$8)</f>
        <v/>
      </c>
      <c r="I55" s="4">
        <f>IF(작성!$B52="","",내정보!$B$9)</f>
        <v/>
      </c>
      <c r="J55" s="4">
        <f>IF(작성!$B52="","",내정보!$B$10)</f>
        <v/>
      </c>
      <c r="K55" s="4">
        <f>IF(작성!$B52="","",SUBSTITUTE(SUBSTITUTE(IFERROR(VLOOKUP(SUBSTITUTE(SUBSTITUTE(SUBSTITUTE(작성!E52,"~","~~"),"*","~*"),"?","~?"),거래처!$A$4:$I$43,2,FALSE),""),"-","")," ",""))</f>
        <v/>
      </c>
      <c r="L55" s="4">
        <f>IF(작성!$B52="","",IFERROR(VLOOKUP(SUBSTITUTE(SUBSTITUTE(SUBSTITUTE(작성!E52,"~","~~"),"*","~*"),"?","~?"),거래처!$A$4:$I$43,3,FALSE),""))</f>
        <v/>
      </c>
      <c r="M55" s="4">
        <f>IF(작성!$B52="","",IFERROR(VLOOKUP(SUBSTITUTE(SUBSTITUTE(SUBSTITUTE(작성!E52,"~","~~"),"*","~*"),"?","~?"),거래처!$A$4:$I$43,1,FALSE),""))</f>
        <v/>
      </c>
      <c r="N55" s="4">
        <f>IF(작성!$B52="","",IFERROR(VLOOKUP(SUBSTITUTE(SUBSTITUTE(SUBSTITUTE(작성!E52,"~","~~"),"*","~*"),"?","~?"),거래처!$A$4:$I$43,4,FALSE),""))</f>
        <v/>
      </c>
      <c r="O55" s="4">
        <f>IF(작성!$B52="","",IFERROR(VLOOKUP(SUBSTITUTE(SUBSTITUTE(SUBSTITUTE(작성!E52,"~","~~"),"*","~*"),"?","~?"),거래처!$A$4:$I$43,5,FALSE),""))</f>
        <v/>
      </c>
      <c r="P55" s="4">
        <f>IF(작성!$B52="","",IFERROR(VLOOKUP(SUBSTITUTE(SUBSTITUTE(SUBSTITUTE(작성!E52,"~","~~"),"*","~*"),"?","~?"),거래처!$A$4:$I$43,6,FALSE),""))</f>
        <v/>
      </c>
      <c r="Q55" s="4">
        <f>IF(작성!$B52="","",IFERROR(VLOOKUP(SUBSTITUTE(SUBSTITUTE(SUBSTITUTE(작성!E52,"~","~~"),"*","~*"),"?","~?"),거래처!$A$4:$I$43,7,FALSE),""))</f>
        <v/>
      </c>
      <c r="R55" s="4">
        <f>IF(작성!$B52="","",IFERROR(VLOOKUP(SUBSTITUTE(SUBSTITUTE(SUBSTITUTE(작성!E52,"~","~~"),"*","~*"),"?","~?"),거래처!$A$4:$I$43,8,FALSE),""))</f>
        <v/>
      </c>
      <c r="S55" s="4">
        <f>IF(작성!$B52="","",IFERROR(VLOOKUP(SUBSTITUTE(SUBSTITUTE(SUBSTITUTE(작성!E52,"~","~~"),"*","~*"),"?","~?"),거래처!$A$4:$I$43,9,FALSE),""))</f>
        <v/>
      </c>
      <c r="T55" s="4">
        <f>IF(작성!$B52="","",TEXT(작성!F52,"0"))</f>
        <v/>
      </c>
      <c r="U55" s="4">
        <f>IF(작성!$B52="","",TEXT(작성!G52,"0"))</f>
        <v/>
      </c>
      <c r="V55" s="4">
        <f>IF(작성!$B52="","",작성!H52)</f>
        <v/>
      </c>
      <c r="W55" s="5">
        <f>IF(OR(작성!$B52="",작성!J52=""),"",TEXT(작성!I52,"00"))</f>
        <v/>
      </c>
      <c r="X55" s="5">
        <f>IF(OR(작성!$B52="",작성!J52=""),"",작성!J52)</f>
        <v/>
      </c>
      <c r="Y55" s="5">
        <f>IF(OR(작성!$B52="",작성!J52=""),"",작성!K52)</f>
        <v/>
      </c>
      <c r="Z55" s="5">
        <f>IF(OR(작성!$B52="",작성!J52=""),"",IF(작성!L52=INT(작성!L52),TEXT(작성!L52,"0"),TEXT(작성!L52,"0.##")))</f>
        <v/>
      </c>
      <c r="AA55" s="5">
        <f>IF(OR(작성!$B52="",작성!J52=""),"",IF(작성!M52=INT(작성!M52),TEXT(작성!M52,"0"),TEXT(작성!M52,"0.##")))</f>
        <v/>
      </c>
      <c r="AB55" s="5">
        <f>IF(OR(작성!$B52="",작성!J52=""),"",TEXT(작성!N52,"0"))</f>
        <v/>
      </c>
      <c r="AC55" s="5">
        <f>IF(OR(작성!$B52="",작성!J52=""),"",TEXT(작성!O52,"0"))</f>
        <v/>
      </c>
      <c r="AD55" s="5">
        <f>IF(OR(작성!$B52="",작성!J52=""),"","")</f>
        <v/>
      </c>
      <c r="AE55" s="5">
        <f>IF(OR(작성!$B52="",작성!Q52=""),"",TEXT(작성!P52,"00"))</f>
        <v/>
      </c>
      <c r="AF55" s="5">
        <f>IF(OR(작성!$B52="",작성!Q52=""),"",작성!Q52)</f>
        <v/>
      </c>
      <c r="AG55" s="5">
        <f>IF(OR(작성!$B52="",작성!Q52=""),"",작성!R52)</f>
        <v/>
      </c>
      <c r="AH55" s="5">
        <f>IF(OR(작성!$B52="",작성!Q52=""),"",IF(작성!S52=INT(작성!S52),TEXT(작성!S52,"0"),TEXT(작성!S52,"0.##")))</f>
        <v/>
      </c>
      <c r="AI55" s="5">
        <f>IF(OR(작성!$B52="",작성!Q52=""),"",IF(작성!T52=INT(작성!T52),TEXT(작성!T52,"0"),TEXT(작성!T52,"0.##")))</f>
        <v/>
      </c>
      <c r="AJ55" s="5">
        <f>IF(OR(작성!$B52="",작성!Q52=""),"",TEXT(작성!U52,"0"))</f>
        <v/>
      </c>
      <c r="AK55" s="5">
        <f>IF(OR(작성!$B52="",작성!Q52=""),"",TEXT(작성!V52,"0"))</f>
        <v/>
      </c>
      <c r="AL55" s="5">
        <f>IF(OR(작성!$B52="",작성!Q52=""),"","")</f>
        <v/>
      </c>
      <c r="AM55" s="5">
        <f>IF(OR(작성!$B52="",작성!X52=""),"",TEXT(작성!W52,"00"))</f>
        <v/>
      </c>
      <c r="AN55" s="5">
        <f>IF(OR(작성!$B52="",작성!X52=""),"",작성!X52)</f>
        <v/>
      </c>
      <c r="AO55" s="5">
        <f>IF(OR(작성!$B52="",작성!X52=""),"",작성!Y52)</f>
        <v/>
      </c>
      <c r="AP55" s="5">
        <f>IF(OR(작성!$B52="",작성!X52=""),"",IF(작성!Z52=INT(작성!Z52),TEXT(작성!Z52,"0"),TEXT(작성!Z52,"0.##")))</f>
        <v/>
      </c>
      <c r="AQ55" s="5">
        <f>IF(OR(작성!$B52="",작성!X52=""),"",IF(작성!AA52=INT(작성!AA52),TEXT(작성!AA52,"0"),TEXT(작성!AA52,"0.##")))</f>
        <v/>
      </c>
      <c r="AR55" s="5">
        <f>IF(OR(작성!$B52="",작성!X52=""),"",TEXT(작성!AB52,"0"))</f>
        <v/>
      </c>
      <c r="AS55" s="5">
        <f>IF(OR(작성!$B52="",작성!X52=""),"",TEXT(작성!AC52,"0"))</f>
        <v/>
      </c>
      <c r="AT55" s="5">
        <f>IF(OR(작성!$B52="",작성!X52=""),"","")</f>
        <v/>
      </c>
      <c r="AU55" s="5">
        <f>IF(OR(작성!$B52="",작성!AE52=""),"",TEXT(작성!AD52,"00"))</f>
        <v/>
      </c>
      <c r="AV55" s="5">
        <f>IF(OR(작성!$B52="",작성!AE52=""),"",작성!AE52)</f>
        <v/>
      </c>
      <c r="AW55" s="5">
        <f>IF(OR(작성!$B52="",작성!AE52=""),"",작성!AF52)</f>
        <v/>
      </c>
      <c r="AX55" s="5">
        <f>IF(OR(작성!$B52="",작성!AE52=""),"",IF(작성!AG52=INT(작성!AG52),TEXT(작성!AG52,"0"),TEXT(작성!AG52,"0.##")))</f>
        <v/>
      </c>
      <c r="AY55" s="5">
        <f>IF(OR(작성!$B52="",작성!AE52=""),"",IF(작성!AH52=INT(작성!AH52),TEXT(작성!AH52,"0"),TEXT(작성!AH52,"0.##")))</f>
        <v/>
      </c>
      <c r="AZ55" s="5">
        <f>IF(OR(작성!$B52="",작성!AE52=""),"",TEXT(작성!AI52,"0"))</f>
        <v/>
      </c>
      <c r="BA55" s="5">
        <f>IF(OR(작성!$B52="",작성!AE52=""),"",TEXT(작성!AJ52,"0"))</f>
        <v/>
      </c>
      <c r="BB55" s="5">
        <f>IF(OR(작성!$B52="",작성!AE52=""),"","")</f>
        <v/>
      </c>
      <c r="BC55" s="5">
        <f>""</f>
        <v/>
      </c>
      <c r="BD55" s="5">
        <f>""</f>
        <v/>
      </c>
      <c r="BE55" s="5">
        <f>""</f>
        <v/>
      </c>
      <c r="BF55" s="5">
        <f>""</f>
        <v/>
      </c>
      <c r="BG55" s="4">
        <f>IF(작성!$B52="","",IF(작성!D52="영수","01","02"))</f>
        <v/>
      </c>
    </row>
    <row r="56">
      <c r="A56" s="4">
        <f>IF(작성!$B53="","",IF(작성!C53="영세율","02","01"))</f>
        <v/>
      </c>
      <c r="B56" s="4">
        <f>IF(작성!$B53="","",IF(AND(ISNUMBER(작성!B53),작성!B53&gt;=20000101,작성!B53&lt;=29991231),TEXT(작성!B53,"0"),IF(AND(ISNUMBER(작성!B53),작성!B53&gt;=36526,작성!B53&lt;=73050),TEXT(작성!B53,"yyyymmdd"),IF(AND(NOT(ISNUMBER(작성!B53)),LEN(작성!B53)=8,ISNUMBER(VALUE(작성!B53))),작성!B53,""))))</f>
        <v/>
      </c>
      <c r="C56" s="4">
        <f>IF(작성!$B53="","",SUBSTITUTE(SUBSTITUTE(내정보!$B$3,"-","")," ",""))</f>
        <v/>
      </c>
      <c r="D56" s="4">
        <f>IF(작성!$B53="","",내정보!$B$4)</f>
        <v/>
      </c>
      <c r="E56" s="4">
        <f>IF(작성!$B53="","",내정보!$B$5)</f>
        <v/>
      </c>
      <c r="F56" s="4">
        <f>IF(작성!$B53="","",내정보!$B$6)</f>
        <v/>
      </c>
      <c r="G56" s="4">
        <f>IF(작성!$B53="","",내정보!$B$7)</f>
        <v/>
      </c>
      <c r="H56" s="4">
        <f>IF(작성!$B53="","",내정보!$B$8)</f>
        <v/>
      </c>
      <c r="I56" s="4">
        <f>IF(작성!$B53="","",내정보!$B$9)</f>
        <v/>
      </c>
      <c r="J56" s="4">
        <f>IF(작성!$B53="","",내정보!$B$10)</f>
        <v/>
      </c>
      <c r="K56" s="4">
        <f>IF(작성!$B53="","",SUBSTITUTE(SUBSTITUTE(IFERROR(VLOOKUP(SUBSTITUTE(SUBSTITUTE(SUBSTITUTE(작성!E53,"~","~~"),"*","~*"),"?","~?"),거래처!$A$4:$I$43,2,FALSE),""),"-","")," ",""))</f>
        <v/>
      </c>
      <c r="L56" s="4">
        <f>IF(작성!$B53="","",IFERROR(VLOOKUP(SUBSTITUTE(SUBSTITUTE(SUBSTITUTE(작성!E53,"~","~~"),"*","~*"),"?","~?"),거래처!$A$4:$I$43,3,FALSE),""))</f>
        <v/>
      </c>
      <c r="M56" s="4">
        <f>IF(작성!$B53="","",IFERROR(VLOOKUP(SUBSTITUTE(SUBSTITUTE(SUBSTITUTE(작성!E53,"~","~~"),"*","~*"),"?","~?"),거래처!$A$4:$I$43,1,FALSE),""))</f>
        <v/>
      </c>
      <c r="N56" s="4">
        <f>IF(작성!$B53="","",IFERROR(VLOOKUP(SUBSTITUTE(SUBSTITUTE(SUBSTITUTE(작성!E53,"~","~~"),"*","~*"),"?","~?"),거래처!$A$4:$I$43,4,FALSE),""))</f>
        <v/>
      </c>
      <c r="O56" s="4">
        <f>IF(작성!$B53="","",IFERROR(VLOOKUP(SUBSTITUTE(SUBSTITUTE(SUBSTITUTE(작성!E53,"~","~~"),"*","~*"),"?","~?"),거래처!$A$4:$I$43,5,FALSE),""))</f>
        <v/>
      </c>
      <c r="P56" s="4">
        <f>IF(작성!$B53="","",IFERROR(VLOOKUP(SUBSTITUTE(SUBSTITUTE(SUBSTITUTE(작성!E53,"~","~~"),"*","~*"),"?","~?"),거래처!$A$4:$I$43,6,FALSE),""))</f>
        <v/>
      </c>
      <c r="Q56" s="4">
        <f>IF(작성!$B53="","",IFERROR(VLOOKUP(SUBSTITUTE(SUBSTITUTE(SUBSTITUTE(작성!E53,"~","~~"),"*","~*"),"?","~?"),거래처!$A$4:$I$43,7,FALSE),""))</f>
        <v/>
      </c>
      <c r="R56" s="4">
        <f>IF(작성!$B53="","",IFERROR(VLOOKUP(SUBSTITUTE(SUBSTITUTE(SUBSTITUTE(작성!E53,"~","~~"),"*","~*"),"?","~?"),거래처!$A$4:$I$43,8,FALSE),""))</f>
        <v/>
      </c>
      <c r="S56" s="4">
        <f>IF(작성!$B53="","",IFERROR(VLOOKUP(SUBSTITUTE(SUBSTITUTE(SUBSTITUTE(작성!E53,"~","~~"),"*","~*"),"?","~?"),거래처!$A$4:$I$43,9,FALSE),""))</f>
        <v/>
      </c>
      <c r="T56" s="4">
        <f>IF(작성!$B53="","",TEXT(작성!F53,"0"))</f>
        <v/>
      </c>
      <c r="U56" s="4">
        <f>IF(작성!$B53="","",TEXT(작성!G53,"0"))</f>
        <v/>
      </c>
      <c r="V56" s="4">
        <f>IF(작성!$B53="","",작성!H53)</f>
        <v/>
      </c>
      <c r="W56" s="5">
        <f>IF(OR(작성!$B53="",작성!J53=""),"",TEXT(작성!I53,"00"))</f>
        <v/>
      </c>
      <c r="X56" s="5">
        <f>IF(OR(작성!$B53="",작성!J53=""),"",작성!J53)</f>
        <v/>
      </c>
      <c r="Y56" s="5">
        <f>IF(OR(작성!$B53="",작성!J53=""),"",작성!K53)</f>
        <v/>
      </c>
      <c r="Z56" s="5">
        <f>IF(OR(작성!$B53="",작성!J53=""),"",IF(작성!L53=INT(작성!L53),TEXT(작성!L53,"0"),TEXT(작성!L53,"0.##")))</f>
        <v/>
      </c>
      <c r="AA56" s="5">
        <f>IF(OR(작성!$B53="",작성!J53=""),"",IF(작성!M53=INT(작성!M53),TEXT(작성!M53,"0"),TEXT(작성!M53,"0.##")))</f>
        <v/>
      </c>
      <c r="AB56" s="5">
        <f>IF(OR(작성!$B53="",작성!J53=""),"",TEXT(작성!N53,"0"))</f>
        <v/>
      </c>
      <c r="AC56" s="5">
        <f>IF(OR(작성!$B53="",작성!J53=""),"",TEXT(작성!O53,"0"))</f>
        <v/>
      </c>
      <c r="AD56" s="5">
        <f>IF(OR(작성!$B53="",작성!J53=""),"","")</f>
        <v/>
      </c>
      <c r="AE56" s="5">
        <f>IF(OR(작성!$B53="",작성!Q53=""),"",TEXT(작성!P53,"00"))</f>
        <v/>
      </c>
      <c r="AF56" s="5">
        <f>IF(OR(작성!$B53="",작성!Q53=""),"",작성!Q53)</f>
        <v/>
      </c>
      <c r="AG56" s="5">
        <f>IF(OR(작성!$B53="",작성!Q53=""),"",작성!R53)</f>
        <v/>
      </c>
      <c r="AH56" s="5">
        <f>IF(OR(작성!$B53="",작성!Q53=""),"",IF(작성!S53=INT(작성!S53),TEXT(작성!S53,"0"),TEXT(작성!S53,"0.##")))</f>
        <v/>
      </c>
      <c r="AI56" s="5">
        <f>IF(OR(작성!$B53="",작성!Q53=""),"",IF(작성!T53=INT(작성!T53),TEXT(작성!T53,"0"),TEXT(작성!T53,"0.##")))</f>
        <v/>
      </c>
      <c r="AJ56" s="5">
        <f>IF(OR(작성!$B53="",작성!Q53=""),"",TEXT(작성!U53,"0"))</f>
        <v/>
      </c>
      <c r="AK56" s="5">
        <f>IF(OR(작성!$B53="",작성!Q53=""),"",TEXT(작성!V53,"0"))</f>
        <v/>
      </c>
      <c r="AL56" s="5">
        <f>IF(OR(작성!$B53="",작성!Q53=""),"","")</f>
        <v/>
      </c>
      <c r="AM56" s="5">
        <f>IF(OR(작성!$B53="",작성!X53=""),"",TEXT(작성!W53,"00"))</f>
        <v/>
      </c>
      <c r="AN56" s="5">
        <f>IF(OR(작성!$B53="",작성!X53=""),"",작성!X53)</f>
        <v/>
      </c>
      <c r="AO56" s="5">
        <f>IF(OR(작성!$B53="",작성!X53=""),"",작성!Y53)</f>
        <v/>
      </c>
      <c r="AP56" s="5">
        <f>IF(OR(작성!$B53="",작성!X53=""),"",IF(작성!Z53=INT(작성!Z53),TEXT(작성!Z53,"0"),TEXT(작성!Z53,"0.##")))</f>
        <v/>
      </c>
      <c r="AQ56" s="5">
        <f>IF(OR(작성!$B53="",작성!X53=""),"",IF(작성!AA53=INT(작성!AA53),TEXT(작성!AA53,"0"),TEXT(작성!AA53,"0.##")))</f>
        <v/>
      </c>
      <c r="AR56" s="5">
        <f>IF(OR(작성!$B53="",작성!X53=""),"",TEXT(작성!AB53,"0"))</f>
        <v/>
      </c>
      <c r="AS56" s="5">
        <f>IF(OR(작성!$B53="",작성!X53=""),"",TEXT(작성!AC53,"0"))</f>
        <v/>
      </c>
      <c r="AT56" s="5">
        <f>IF(OR(작성!$B53="",작성!X53=""),"","")</f>
        <v/>
      </c>
      <c r="AU56" s="5">
        <f>IF(OR(작성!$B53="",작성!AE53=""),"",TEXT(작성!AD53,"00"))</f>
        <v/>
      </c>
      <c r="AV56" s="5">
        <f>IF(OR(작성!$B53="",작성!AE53=""),"",작성!AE53)</f>
        <v/>
      </c>
      <c r="AW56" s="5">
        <f>IF(OR(작성!$B53="",작성!AE53=""),"",작성!AF53)</f>
        <v/>
      </c>
      <c r="AX56" s="5">
        <f>IF(OR(작성!$B53="",작성!AE53=""),"",IF(작성!AG53=INT(작성!AG53),TEXT(작성!AG53,"0"),TEXT(작성!AG53,"0.##")))</f>
        <v/>
      </c>
      <c r="AY56" s="5">
        <f>IF(OR(작성!$B53="",작성!AE53=""),"",IF(작성!AH53=INT(작성!AH53),TEXT(작성!AH53,"0"),TEXT(작성!AH53,"0.##")))</f>
        <v/>
      </c>
      <c r="AZ56" s="5">
        <f>IF(OR(작성!$B53="",작성!AE53=""),"",TEXT(작성!AI53,"0"))</f>
        <v/>
      </c>
      <c r="BA56" s="5">
        <f>IF(OR(작성!$B53="",작성!AE53=""),"",TEXT(작성!AJ53,"0"))</f>
        <v/>
      </c>
      <c r="BB56" s="5">
        <f>IF(OR(작성!$B53="",작성!AE53=""),"","")</f>
        <v/>
      </c>
      <c r="BC56" s="5">
        <f>""</f>
        <v/>
      </c>
      <c r="BD56" s="5">
        <f>""</f>
        <v/>
      </c>
      <c r="BE56" s="5">
        <f>""</f>
        <v/>
      </c>
      <c r="BF56" s="5">
        <f>""</f>
        <v/>
      </c>
      <c r="BG56" s="4">
        <f>IF(작성!$B53="","",IF(작성!D53="영수","01","02"))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C7D2FE"/>
    <outlinePr summaryBelow="1" summaryRight="1"/>
    <pageSetUpPr/>
  </sheetPr>
  <dimension ref="A1:AJ55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9" customWidth="1" min="3" max="3"/>
    <col width="9" customWidth="1" min="4" max="4"/>
    <col width="20" customWidth="1" min="5" max="5"/>
    <col width="14" customWidth="1" min="6" max="6"/>
    <col width="12" customWidth="1" min="7" max="7"/>
    <col width="16" customWidth="1" min="8" max="8"/>
    <col width="6" customWidth="1" min="9" max="9"/>
    <col width="18" customWidth="1" min="10" max="10"/>
    <col width="10" customWidth="1" min="11" max="11"/>
    <col width="8" customWidth="1" min="12" max="12"/>
    <col width="12" customWidth="1" min="13" max="13"/>
    <col width="13" customWidth="1" min="14" max="14"/>
    <col width="11" customWidth="1" min="15" max="15"/>
    <col width="6" customWidth="1" min="16" max="16"/>
    <col width="18" customWidth="1" min="17" max="17"/>
    <col width="10" customWidth="1" min="18" max="18"/>
    <col width="8" customWidth="1" min="19" max="19"/>
    <col width="12" customWidth="1" min="20" max="20"/>
    <col width="13" customWidth="1" min="21" max="21"/>
    <col width="11" customWidth="1" min="22" max="22"/>
    <col width="6" customWidth="1" min="23" max="23"/>
    <col width="18" customWidth="1" min="24" max="24"/>
    <col width="10" customWidth="1" min="25" max="25"/>
    <col width="8" customWidth="1" min="26" max="26"/>
    <col width="12" customWidth="1" min="27" max="27"/>
    <col width="13" customWidth="1" min="28" max="28"/>
    <col width="11" customWidth="1" min="29" max="29"/>
    <col width="6" customWidth="1" min="30" max="30"/>
    <col width="18" customWidth="1" min="31" max="31"/>
    <col width="10" customWidth="1" min="32" max="32"/>
    <col width="8" customWidth="1" min="33" max="33"/>
    <col width="12" customWidth="1" min="34" max="34"/>
    <col width="13" customWidth="1" min="35" max="35"/>
    <col width="11" customWidth="1" min="36" max="36"/>
  </cols>
  <sheetData>
    <row r="1" ht="24" customHeight="1">
      <c r="A1" s="6" t="inlineStr">
        <is>
          <t>여기에 적으십시오. 왼쪽 「확인」 칸이 모두 OK 면 홈택스에 올리실 수 있습니다.</t>
        </is>
      </c>
      <c r="J1" s="7">
        <f>HYPERLINK("#'내정보'!B3","① 내정보 채우기")</f>
        <v/>
      </c>
      <c r="N1" s="7">
        <f>HYPERLINK("#'거래처'!A4","② 거래처 적어 두기")</f>
        <v/>
      </c>
      <c r="S1" s="7" t="inlineStr">
        <is>
          <t>③ 아래에 한 줄씩 적으시면 됩니다</t>
        </is>
      </c>
    </row>
    <row r="3" ht="22" customHeight="1">
      <c r="A3" s="8" t="inlineStr">
        <is>
          <t>확인</t>
        </is>
      </c>
      <c r="B3" s="8" t="inlineStr">
        <is>
          <t>작성일자</t>
        </is>
      </c>
      <c r="C3" s="8" t="inlineStr">
        <is>
          <t>종류</t>
        </is>
      </c>
      <c r="D3" s="8" t="inlineStr">
        <is>
          <t>영수/청구</t>
        </is>
      </c>
      <c r="E3" s="8" t="inlineStr">
        <is>
          <t>거래처</t>
        </is>
      </c>
      <c r="F3" s="8" t="inlineStr">
        <is>
          <t>공급가액 합계</t>
        </is>
      </c>
      <c r="G3" s="8" t="inlineStr">
        <is>
          <t>세액 합계</t>
        </is>
      </c>
      <c r="H3" s="8" t="inlineStr">
        <is>
          <t>비고</t>
        </is>
      </c>
      <c r="I3" s="9" t="inlineStr">
        <is>
          <t>일자1</t>
        </is>
      </c>
      <c r="J3" s="9" t="inlineStr">
        <is>
          <t>품목1</t>
        </is>
      </c>
      <c r="K3" s="9" t="inlineStr">
        <is>
          <t>규격1</t>
        </is>
      </c>
      <c r="L3" s="9" t="inlineStr">
        <is>
          <t>수량1</t>
        </is>
      </c>
      <c r="M3" s="9" t="inlineStr">
        <is>
          <t>단가1</t>
        </is>
      </c>
      <c r="N3" s="9" t="inlineStr">
        <is>
          <t>공급가액1</t>
        </is>
      </c>
      <c r="O3" s="9" t="inlineStr">
        <is>
          <t>세액1</t>
        </is>
      </c>
      <c r="P3" s="9" t="inlineStr">
        <is>
          <t>일자2</t>
        </is>
      </c>
      <c r="Q3" s="9" t="inlineStr">
        <is>
          <t>품목2</t>
        </is>
      </c>
      <c r="R3" s="9" t="inlineStr">
        <is>
          <t>규격2</t>
        </is>
      </c>
      <c r="S3" s="9" t="inlineStr">
        <is>
          <t>수량2</t>
        </is>
      </c>
      <c r="T3" s="9" t="inlineStr">
        <is>
          <t>단가2</t>
        </is>
      </c>
      <c r="U3" s="9" t="inlineStr">
        <is>
          <t>공급가액2</t>
        </is>
      </c>
      <c r="V3" s="9" t="inlineStr">
        <is>
          <t>세액2</t>
        </is>
      </c>
      <c r="W3" s="9" t="inlineStr">
        <is>
          <t>일자3</t>
        </is>
      </c>
      <c r="X3" s="9" t="inlineStr">
        <is>
          <t>품목3</t>
        </is>
      </c>
      <c r="Y3" s="9" t="inlineStr">
        <is>
          <t>규격3</t>
        </is>
      </c>
      <c r="Z3" s="9" t="inlineStr">
        <is>
          <t>수량3</t>
        </is>
      </c>
      <c r="AA3" s="9" t="inlineStr">
        <is>
          <t>단가3</t>
        </is>
      </c>
      <c r="AB3" s="9" t="inlineStr">
        <is>
          <t>공급가액3</t>
        </is>
      </c>
      <c r="AC3" s="9" t="inlineStr">
        <is>
          <t>세액3</t>
        </is>
      </c>
      <c r="AD3" s="9" t="inlineStr">
        <is>
          <t>일자4</t>
        </is>
      </c>
      <c r="AE3" s="9" t="inlineStr">
        <is>
          <t>품목4</t>
        </is>
      </c>
      <c r="AF3" s="9" t="inlineStr">
        <is>
          <t>규격4</t>
        </is>
      </c>
      <c r="AG3" s="9" t="inlineStr">
        <is>
          <t>수량4</t>
        </is>
      </c>
      <c r="AH3" s="9" t="inlineStr">
        <is>
          <t>단가4</t>
        </is>
      </c>
      <c r="AI3" s="9" t="inlineStr">
        <is>
          <t>공급가액4</t>
        </is>
      </c>
      <c r="AJ3" s="9" t="inlineStr">
        <is>
          <t>세액4</t>
        </is>
      </c>
    </row>
    <row r="4" ht="18" customHeight="1">
      <c r="A4" s="10">
        <f>IF(B4="","",IF(TRIM(IF(NOT(OR(AND(ISNUMBER(B4),B4&gt;=36526,B4&lt;=73050),AND(ISNUMBER(B4),B4&gt;=20000101,B4&lt;=29991231),AND(NOT(ISNUMBER(B4)),LEN(B4)=8,ISNUMBER(VALUE(B4))))),"작성일자를 2026-09-19 또는 20260919 처럼 적어 주십시오. ","")&amp;IF(OR(C4="",AND(C4&lt;&gt;"일반",C4&lt;&gt;"영세율")),"종류를 일반 또는 영세율로 골라 주십시오. ","")&amp;IF(OR(D4="",AND(D4&lt;&gt;"영수",D4&lt;&gt;"청구")),"영수 또는 청구를 골라 주십시오. ","")&amp;IF(E4="","거래처를 골라 주십시오. ","")&amp;IF(AND(E4&lt;&gt;"",COUNTIF(거래처!$A$4:$A$43,SUBSTITUTE(SUBSTITUTE(SUBSTITUTE(E4,"~","~~"),"*","~*"),"?","~?"))=0),"거래처 시트에 없는 이름입니다. ","")&amp;IF(AND(E4&lt;&gt;"",COUNTIF(거래처!$A$4:$A$43,SUBSTITUTE(SUBSTITUTE(SUBSTITUTE(E4,"~","~~"),"*","~*"),"?","~?"))&gt;1),"거래처 시트에 같은 상호가 둘 이상입니다. ","")&amp;IF(AND(E4&lt;&gt;"",LEN(SUBSTITUTE(SUBSTITUTE(IFERROR(VLOOKUP(SUBSTITUTE(SUBSTITUTE(SUBSTITUTE(E4,"~","~~"),"*","~*"),"?","~?"),거래처!$A$4:$I$43,2,FALSE),""),"-","")," ",""))&lt;&gt;10,LEN(SUBSTITUTE(SUBSTITUTE(IFERROR(VLOOKUP(SUBSTITUTE(SUBSTITUTE(SUBSTITUTE(E4,"~","~~"),"*","~*"),"?","~?"),거래처!$A$4:$I$43,2,FALSE),""),"-","")," ",""))&lt;&gt;13),"거래처 등록번호가 10자리(사업자) 또는 13자리(주민)가 아닙니다. ","")&amp;IF(J4="","품목을 한 줄 이상 적어 주십시오. ","")&amp;IF(N(F4)=0,"공급가액 합계가 0입니다. 맞으면 그대로 두셔도 됩니다. ","")&amp;IF(AND(C4="영세율",N(G4)&lt;&gt;0),"영세율인데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","")&amp;IF(LENB(IFERROR(VLOOKUP(SUBSTITUTE(SUBSTITUTE(SUBSTITUTE(E4,"~","~~"),"*","~*"),"?","~?"),거래처!$A$4:$I$43,1,FALSE),""))&gt;70,"거래처 상호가 70byte(한글 35자)를 넘습니다. ","")&amp;IF(LEN(IFERROR(VLOOKUP(SUBSTITUTE(SUBSTITUTE(SUBSTITUTE(E4,"~","~~"),"*","~*"),"?","~?"),거래처!$A$4:$I$43,3,FALSE),""))&gt;4,"거래처 종사업장번호는 4자리까지입니다. ","")&amp;IF(AND(J4&lt;&gt;"",OR(NOT(ISNUMBER(I4)),I4&lt;1,I4&gt;31)),"품목1 일자는 1~31 사이 숫자로 적어 주십시오. ","")&amp;IF(LENB(J4)&gt;100,"품목1 이름이 100byte(한글 50자)를 넘습니다. ","")&amp;IF(LENB(K4)&gt;60,"품목1 규격이 60byte를 넘습니다. ","")&amp;IF(N(L4)&gt;=10^10,"품목1 수량이 너무 큽니다(정수 10자리까지). ","")&amp;IF(N(M4)&gt;=10^13,"품목1 단가가 너무 큽니다(정수 13자리까지). ","")&amp;IF(ROUND(N(L4)*100,0)&lt;&gt;N(L4)*100,"품목1 수량은 소수점 둘째 자리까지입니다. ","")&amp;IF(AND(Q4&lt;&gt;"",OR(NOT(ISNUMBER(P4)),P4&lt;1,P4&gt;31)),"품목2 일자는 1~31 사이 숫자로 적어 주십시오. ","")&amp;IF(LENB(Q4)&gt;100,"품목2 이름이 100byte(한글 50자)를 넘습니다. ","")&amp;IF(LENB(R4)&gt;60,"품목2 규격이 60byte를 넘습니다. ","")&amp;IF(N(S4)&gt;=10^10,"품목2 수량이 너무 큽니다(정수 10자리까지). ","")&amp;IF(N(T4)&gt;=10^13,"품목2 단가가 너무 큽니다(정수 13자리까지). ","")&amp;IF(ROUND(N(S4)*100,0)&lt;&gt;N(S4)*100,"품목2 수량은 소수점 둘째 자리까지입니다. ","")&amp;IF(AND(X4&lt;&gt;"",OR(NOT(ISNUMBER(W4)),W4&lt;1,W4&gt;31)),"품목3 일자는 1~31 사이 숫자로 적어 주십시오. ","")&amp;IF(LENB(X4)&gt;100,"품목3 이름이 100byte(한글 50자)를 넘습니다. ","")&amp;IF(LENB(Y4)&gt;60,"품목3 규격이 60byte를 넘습니다. ","")&amp;IF(N(Z4)&gt;=10^10,"품목3 수량이 너무 큽니다(정수 10자리까지). ","")&amp;IF(N(AA4)&gt;=10^13,"품목3 단가가 너무 큽니다(정수 13자리까지). ","")&amp;IF(ROUND(N(Z4)*100,0)&lt;&gt;N(Z4)*100,"품목3 수량은 소수점 둘째 자리까지입니다. ","")&amp;IF(AND(AE4&lt;&gt;"",OR(NOT(ISNUMBER(AD4)),AD4&lt;1,AD4&gt;31)),"품목4 일자는 1~31 사이 숫자로 적어 주십시오. ","")&amp;IF(LENB(AE4)&gt;100,"품목4 이름이 100byte(한글 50자)를 넘습니다. ","")&amp;IF(LENB(AF4)&gt;60,"품목4 규격이 60byte를 넘습니다. ","")&amp;IF(N(AG4)&gt;=10^10,"품목4 수량이 너무 큽니다(정수 10자리까지). ","")&amp;IF(N(AH4)&gt;=10^13,"품목4 단가가 너무 큽니다(정수 13자리까지). ","")&amp;IF(ROUND(N(AG4)*100,0)&lt;&gt;N(AG4)*100,"품목4 수량은 소수점 둘째 자리까지입니다. ",""))="","OK",TRIM(IF(NOT(OR(AND(ISNUMBER(B4),B4&gt;=36526,B4&lt;=73050),AND(ISNUMBER(B4),B4&gt;=20000101,B4&lt;=29991231),AND(NOT(ISNUMBER(B4)),LEN(B4)=8,ISNUMBER(VALUE(B4))))),"작성일자를 2026-09-19 또는 20260919 처럼 적어 주십시오. ","")&amp;IF(OR(C4="",AND(C4&lt;&gt;"일반",C4&lt;&gt;"영세율")),"종류를 일반 또는 영세율로 골라 주십시오. ","")&amp;IF(OR(D4="",AND(D4&lt;&gt;"영수",D4&lt;&gt;"청구")),"영수 또는 청구를 골라 주십시오. ","")&amp;IF(E4="","거래처를 골라 주십시오. ","")&amp;IF(AND(E4&lt;&gt;"",COUNTIF(거래처!$A$4:$A$43,SUBSTITUTE(SUBSTITUTE(SUBSTITUTE(E4,"~","~~"),"*","~*"),"?","~?"))=0),"거래처 시트에 없는 이름입니다. ","")&amp;IF(AND(E4&lt;&gt;"",COUNTIF(거래처!$A$4:$A$43,SUBSTITUTE(SUBSTITUTE(SUBSTITUTE(E4,"~","~~"),"*","~*"),"?","~?"))&gt;1),"거래처 시트에 같은 상호가 둘 이상입니다. ","")&amp;IF(AND(E4&lt;&gt;"",LEN(SUBSTITUTE(SUBSTITUTE(IFERROR(VLOOKUP(SUBSTITUTE(SUBSTITUTE(SUBSTITUTE(E4,"~","~~"),"*","~*"),"?","~?"),거래처!$A$4:$I$43,2,FALSE),""),"-","")," ",""))&lt;&gt;10,LEN(SUBSTITUTE(SUBSTITUTE(IFERROR(VLOOKUP(SUBSTITUTE(SUBSTITUTE(SUBSTITUTE(E4,"~","~~"),"*","~*"),"?","~?"),거래처!$A$4:$I$43,2,FALSE),""),"-","")," ",""))&lt;&gt;13),"거래처 등록번호가 10자리(사업자) 또는 13자리(주민)가 아닙니다. ","")&amp;IF(J4="","품목을 한 줄 이상 적어 주십시오. ","")&amp;IF(N(F4)=0,"공급가액 합계가 0입니다. 맞으면 그대로 두셔도 됩니다. ","")&amp;IF(AND(C4="영세율",N(G4)&lt;&gt;0),"영세율인데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","")&amp;IF(LENB(IFERROR(VLOOKUP(SUBSTITUTE(SUBSTITUTE(SUBSTITUTE(E4,"~","~~"),"*","~*"),"?","~?"),거래처!$A$4:$I$43,1,FALSE),""))&gt;70,"거래처 상호가 70byte(한글 35자)를 넘습니다. ","")&amp;IF(LEN(IFERROR(VLOOKUP(SUBSTITUTE(SUBSTITUTE(SUBSTITUTE(E4,"~","~~"),"*","~*"),"?","~?"),거래처!$A$4:$I$43,3,FALSE),""))&gt;4,"거래처 종사업장번호는 4자리까지입니다. ","")&amp;IF(AND(J4&lt;&gt;"",OR(NOT(ISNUMBER(I4)),I4&lt;1,I4&gt;31)),"품목1 일자는 1~31 사이 숫자로 적어 주십시오. ","")&amp;IF(LENB(J4)&gt;100,"품목1 이름이 100byte(한글 50자)를 넘습니다. ","")&amp;IF(LENB(K4)&gt;60,"품목1 규격이 60byte를 넘습니다. ","")&amp;IF(N(L4)&gt;=10^10,"품목1 수량이 너무 큽니다(정수 10자리까지). ","")&amp;IF(N(M4)&gt;=10^13,"품목1 단가가 너무 큽니다(정수 13자리까지). ","")&amp;IF(ROUND(N(L4)*100,0)&lt;&gt;N(L4)*100,"품목1 수량은 소수점 둘째 자리까지입니다. ","")&amp;IF(AND(Q4&lt;&gt;"",OR(NOT(ISNUMBER(P4)),P4&lt;1,P4&gt;31)),"품목2 일자는 1~31 사이 숫자로 적어 주십시오. ","")&amp;IF(LENB(Q4)&gt;100,"품목2 이름이 100byte(한글 50자)를 넘습니다. ","")&amp;IF(LENB(R4)&gt;60,"품목2 규격이 60byte를 넘습니다. ","")&amp;IF(N(S4)&gt;=10^10,"품목2 수량이 너무 큽니다(정수 10자리까지). ","")&amp;IF(N(T4)&gt;=10^13,"품목2 단가가 너무 큽니다(정수 13자리까지). ","")&amp;IF(ROUND(N(S4)*100,0)&lt;&gt;N(S4)*100,"품목2 수량은 소수점 둘째 자리까지입니다. ","")&amp;IF(AND(X4&lt;&gt;"",OR(NOT(ISNUMBER(W4)),W4&lt;1,W4&gt;31)),"품목3 일자는 1~31 사이 숫자로 적어 주십시오. ","")&amp;IF(LENB(X4)&gt;100,"품목3 이름이 100byte(한글 50자)를 넘습니다. ","")&amp;IF(LENB(Y4)&gt;60,"품목3 규격이 60byte를 넘습니다. ","")&amp;IF(N(Z4)&gt;=10^10,"품목3 수량이 너무 큽니다(정수 10자리까지). ","")&amp;IF(N(AA4)&gt;=10^13,"품목3 단가가 너무 큽니다(정수 13자리까지). ","")&amp;IF(ROUND(N(Z4)*100,0)&lt;&gt;N(Z4)*100,"품목3 수량은 소수점 둘째 자리까지입니다. ","")&amp;IF(AND(AE4&lt;&gt;"",OR(NOT(ISNUMBER(AD4)),AD4&lt;1,AD4&gt;31)),"품목4 일자는 1~31 사이 숫자로 적어 주십시오. ","")&amp;IF(LENB(AE4)&gt;100,"품목4 이름이 100byte(한글 50자)를 넘습니다. ","")&amp;IF(LENB(AF4)&gt;60,"품목4 규격이 60byte를 넘습니다. ","")&amp;IF(N(AG4)&gt;=10^10,"품목4 수량이 너무 큽니다(정수 10자리까지). ","")&amp;IF(N(AH4)&gt;=10^13,"품목4 단가가 너무 큽니다(정수 13자리까지). ","")&amp;IF(ROUND(N(AG4)*100,0)&lt;&gt;N(AG4)*100,"품목4 수량은 소수점 둘째 자리까지입니다. ",""))))</f>
        <v/>
      </c>
      <c r="B4" s="11" t="n"/>
      <c r="C4" s="11" t="n"/>
      <c r="D4" s="11" t="n"/>
      <c r="E4" s="11" t="n"/>
      <c r="F4" s="12">
        <f>IF(B4="","",N(N4)+N(U4)+N(AB4)+N(AI4))</f>
        <v/>
      </c>
      <c r="G4" s="12">
        <f>IF(B4="","",N(O4)+N(V4)+N(AC4)+N(AJ4))</f>
        <v/>
      </c>
      <c r="H4" s="11" t="n"/>
      <c r="I4" s="13" t="n"/>
      <c r="J4" s="11" t="n"/>
      <c r="K4" s="11" t="n"/>
      <c r="L4" s="11" t="n"/>
      <c r="M4" s="11" t="n"/>
      <c r="N4" s="12">
        <f>IF(OR(J4="",L4="",M4=""),"",ROUND(L4*M4,0))</f>
        <v/>
      </c>
      <c r="O4" s="12">
        <f>IF(N4="","",IF($C4="영세율",0,ROUND(N4*0.1,0)))</f>
        <v/>
      </c>
      <c r="P4" s="13" t="n"/>
      <c r="Q4" s="11" t="n"/>
      <c r="R4" s="11" t="n"/>
      <c r="S4" s="11" t="n"/>
      <c r="T4" s="11" t="n"/>
      <c r="U4" s="12">
        <f>IF(OR(Q4="",S4="",T4=""),"",ROUND(S4*T4,0))</f>
        <v/>
      </c>
      <c r="V4" s="12">
        <f>IF(U4="","",IF($C4="영세율",0,ROUND(U4*0.1,0)))</f>
        <v/>
      </c>
      <c r="W4" s="13" t="n"/>
      <c r="X4" s="11" t="n"/>
      <c r="Y4" s="11" t="n"/>
      <c r="Z4" s="11" t="n"/>
      <c r="AA4" s="11" t="n"/>
      <c r="AB4" s="12">
        <f>IF(OR(X4="",Z4="",AA4=""),"",ROUND(Z4*AA4,0))</f>
        <v/>
      </c>
      <c r="AC4" s="12">
        <f>IF(AB4="","",IF($C4="영세율",0,ROUND(AB4*0.1,0)))</f>
        <v/>
      </c>
      <c r="AD4" s="13" t="n"/>
      <c r="AE4" s="11" t="n"/>
      <c r="AF4" s="11" t="n"/>
      <c r="AG4" s="11" t="n"/>
      <c r="AH4" s="11" t="n"/>
      <c r="AI4" s="12">
        <f>IF(OR(AE4="",AG4="",AH4=""),"",ROUND(AG4*AH4,0))</f>
        <v/>
      </c>
      <c r="AJ4" s="12">
        <f>IF(AI4="","",IF($C4="영세율",0,ROUND(AI4*0.1,0)))</f>
        <v/>
      </c>
    </row>
    <row r="5" ht="18" customHeight="1">
      <c r="A5" s="10">
        <f>IF(B5="","",IF(TRIM(IF(NOT(OR(AND(ISNUMBER(B5),B5&gt;=36526,B5&lt;=73050),AND(ISNUMBER(B5),B5&gt;=20000101,B5&lt;=29991231),AND(NOT(ISNUMBER(B5)),LEN(B5)=8,ISNUMBER(VALUE(B5))))),"작성일자를 2026-09-19 또는 20260919 처럼 적어 주십시오. ","")&amp;IF(OR(C5="",AND(C5&lt;&gt;"일반",C5&lt;&gt;"영세율")),"종류를 일반 또는 영세율로 골라 주십시오. ","")&amp;IF(OR(D5="",AND(D5&lt;&gt;"영수",D5&lt;&gt;"청구")),"영수 또는 청구를 골라 주십시오. ","")&amp;IF(E5="","거래처를 골라 주십시오. ","")&amp;IF(AND(E5&lt;&gt;"",COUNTIF(거래처!$A$4:$A$43,SUBSTITUTE(SUBSTITUTE(SUBSTITUTE(E5,"~","~~"),"*","~*"),"?","~?"))=0),"거래처 시트에 없는 이름입니다. ","")&amp;IF(AND(E5&lt;&gt;"",COUNTIF(거래처!$A$4:$A$43,SUBSTITUTE(SUBSTITUTE(SUBSTITUTE(E5,"~","~~"),"*","~*"),"?","~?"))&gt;1),"거래처 시트에 같은 상호가 둘 이상입니다. ","")&amp;IF(AND(E5&lt;&gt;"",LEN(SUBSTITUTE(SUBSTITUTE(IFERROR(VLOOKUP(SUBSTITUTE(SUBSTITUTE(SUBSTITUTE(E5,"~","~~"),"*","~*"),"?","~?"),거래처!$A$4:$I$43,2,FALSE),""),"-","")," ",""))&lt;&gt;10,LEN(SUBSTITUTE(SUBSTITUTE(IFERROR(VLOOKUP(SUBSTITUTE(SUBSTITUTE(SUBSTITUTE(E5,"~","~~"),"*","~*"),"?","~?"),거래처!$A$4:$I$43,2,FALSE),""),"-","")," ",""))&lt;&gt;13),"거래처 등록번호가 10자리(사업자) 또는 13자리(주민)가 아닙니다. ","")&amp;IF(J5="","품목을 한 줄 이상 적어 주십시오. ","")&amp;IF(N(F5)=0,"공급가액 합계가 0입니다. 맞으면 그대로 두셔도 됩니다. ","")&amp;IF(AND(C5="영세율",N(G5)&lt;&gt;0),"영세율인데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","")&amp;IF(LENB(IFERROR(VLOOKUP(SUBSTITUTE(SUBSTITUTE(SUBSTITUTE(E5,"~","~~"),"*","~*"),"?","~?"),거래처!$A$4:$I$43,1,FALSE),""))&gt;70,"거래처 상호가 70byte(한글 35자)를 넘습니다. ","")&amp;IF(LEN(IFERROR(VLOOKUP(SUBSTITUTE(SUBSTITUTE(SUBSTITUTE(E5,"~","~~"),"*","~*"),"?","~?"),거래처!$A$4:$I$43,3,FALSE),""))&gt;4,"거래처 종사업장번호는 4자리까지입니다. ","")&amp;IF(AND(J5&lt;&gt;"",OR(NOT(ISNUMBER(I5)),I5&lt;1,I5&gt;31)),"품목1 일자는 1~31 사이 숫자로 적어 주십시오. ","")&amp;IF(LENB(J5)&gt;100,"품목1 이름이 100byte(한글 50자)를 넘습니다. ","")&amp;IF(LENB(K5)&gt;60,"품목1 규격이 60byte를 넘습니다. ","")&amp;IF(N(L5)&gt;=10^10,"품목1 수량이 너무 큽니다(정수 10자리까지). ","")&amp;IF(N(M5)&gt;=10^13,"품목1 단가가 너무 큽니다(정수 13자리까지). ","")&amp;IF(ROUND(N(L5)*100,0)&lt;&gt;N(L5)*100,"품목1 수량은 소수점 둘째 자리까지입니다. ","")&amp;IF(AND(Q5&lt;&gt;"",OR(NOT(ISNUMBER(P5)),P5&lt;1,P5&gt;31)),"품목2 일자는 1~31 사이 숫자로 적어 주십시오. ","")&amp;IF(LENB(Q5)&gt;100,"품목2 이름이 100byte(한글 50자)를 넘습니다. ","")&amp;IF(LENB(R5)&gt;60,"품목2 규격이 60byte를 넘습니다. ","")&amp;IF(N(S5)&gt;=10^10,"품목2 수량이 너무 큽니다(정수 10자리까지). ","")&amp;IF(N(T5)&gt;=10^13,"품목2 단가가 너무 큽니다(정수 13자리까지). ","")&amp;IF(ROUND(N(S5)*100,0)&lt;&gt;N(S5)*100,"품목2 수량은 소수점 둘째 자리까지입니다. ","")&amp;IF(AND(X5&lt;&gt;"",OR(NOT(ISNUMBER(W5)),W5&lt;1,W5&gt;31)),"품목3 일자는 1~31 사이 숫자로 적어 주십시오. ","")&amp;IF(LENB(X5)&gt;100,"품목3 이름이 100byte(한글 50자)를 넘습니다. ","")&amp;IF(LENB(Y5)&gt;60,"품목3 규격이 60byte를 넘습니다. ","")&amp;IF(N(Z5)&gt;=10^10,"품목3 수량이 너무 큽니다(정수 10자리까지). ","")&amp;IF(N(AA5)&gt;=10^13,"품목3 단가가 너무 큽니다(정수 13자리까지). ","")&amp;IF(ROUND(N(Z5)*100,0)&lt;&gt;N(Z5)*100,"품목3 수량은 소수점 둘째 자리까지입니다. ","")&amp;IF(AND(AE5&lt;&gt;"",OR(NOT(ISNUMBER(AD5)),AD5&lt;1,AD5&gt;31)),"품목4 일자는 1~31 사이 숫자로 적어 주십시오. ","")&amp;IF(LENB(AE5)&gt;100,"품목4 이름이 100byte(한글 50자)를 넘습니다. ","")&amp;IF(LENB(AF5)&gt;60,"품목4 규격이 60byte를 넘습니다. ","")&amp;IF(N(AG5)&gt;=10^10,"품목4 수량이 너무 큽니다(정수 10자리까지). ","")&amp;IF(N(AH5)&gt;=10^13,"품목4 단가가 너무 큽니다(정수 13자리까지). ","")&amp;IF(ROUND(N(AG5)*100,0)&lt;&gt;N(AG5)*100,"품목4 수량은 소수점 둘째 자리까지입니다. ",""))="","OK",TRIM(IF(NOT(OR(AND(ISNUMBER(B5),B5&gt;=36526,B5&lt;=73050),AND(ISNUMBER(B5),B5&gt;=20000101,B5&lt;=29991231),AND(NOT(ISNUMBER(B5)),LEN(B5)=8,ISNUMBER(VALUE(B5))))),"작성일자를 2026-09-19 또는 20260919 처럼 적어 주십시오. ","")&amp;IF(OR(C5="",AND(C5&lt;&gt;"일반",C5&lt;&gt;"영세율")),"종류를 일반 또는 영세율로 골라 주십시오. ","")&amp;IF(OR(D5="",AND(D5&lt;&gt;"영수",D5&lt;&gt;"청구")),"영수 또는 청구를 골라 주십시오. ","")&amp;IF(E5="","거래처를 골라 주십시오. ","")&amp;IF(AND(E5&lt;&gt;"",COUNTIF(거래처!$A$4:$A$43,SUBSTITUTE(SUBSTITUTE(SUBSTITUTE(E5,"~","~~"),"*","~*"),"?","~?"))=0),"거래처 시트에 없는 이름입니다. ","")&amp;IF(AND(E5&lt;&gt;"",COUNTIF(거래처!$A$4:$A$43,SUBSTITUTE(SUBSTITUTE(SUBSTITUTE(E5,"~","~~"),"*","~*"),"?","~?"))&gt;1),"거래처 시트에 같은 상호가 둘 이상입니다. ","")&amp;IF(AND(E5&lt;&gt;"",LEN(SUBSTITUTE(SUBSTITUTE(IFERROR(VLOOKUP(SUBSTITUTE(SUBSTITUTE(SUBSTITUTE(E5,"~","~~"),"*","~*"),"?","~?"),거래처!$A$4:$I$43,2,FALSE),""),"-","")," ",""))&lt;&gt;10,LEN(SUBSTITUTE(SUBSTITUTE(IFERROR(VLOOKUP(SUBSTITUTE(SUBSTITUTE(SUBSTITUTE(E5,"~","~~"),"*","~*"),"?","~?"),거래처!$A$4:$I$43,2,FALSE),""),"-","")," ",""))&lt;&gt;13),"거래처 등록번호가 10자리(사업자) 또는 13자리(주민)가 아닙니다. ","")&amp;IF(J5="","품목을 한 줄 이상 적어 주십시오. ","")&amp;IF(N(F5)=0,"공급가액 합계가 0입니다. 맞으면 그대로 두셔도 됩니다. ","")&amp;IF(AND(C5="영세율",N(G5)&lt;&gt;0),"영세율인데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","")&amp;IF(LENB(IFERROR(VLOOKUP(SUBSTITUTE(SUBSTITUTE(SUBSTITUTE(E5,"~","~~"),"*","~*"),"?","~?"),거래처!$A$4:$I$43,1,FALSE),""))&gt;70,"거래처 상호가 70byte(한글 35자)를 넘습니다. ","")&amp;IF(LEN(IFERROR(VLOOKUP(SUBSTITUTE(SUBSTITUTE(SUBSTITUTE(E5,"~","~~"),"*","~*"),"?","~?"),거래처!$A$4:$I$43,3,FALSE),""))&gt;4,"거래처 종사업장번호는 4자리까지입니다. ","")&amp;IF(AND(J5&lt;&gt;"",OR(NOT(ISNUMBER(I5)),I5&lt;1,I5&gt;31)),"품목1 일자는 1~31 사이 숫자로 적어 주십시오. ","")&amp;IF(LENB(J5)&gt;100,"품목1 이름이 100byte(한글 50자)를 넘습니다. ","")&amp;IF(LENB(K5)&gt;60,"품목1 규격이 60byte를 넘습니다. ","")&amp;IF(N(L5)&gt;=10^10,"품목1 수량이 너무 큽니다(정수 10자리까지). ","")&amp;IF(N(M5)&gt;=10^13,"품목1 단가가 너무 큽니다(정수 13자리까지). ","")&amp;IF(ROUND(N(L5)*100,0)&lt;&gt;N(L5)*100,"품목1 수량은 소수점 둘째 자리까지입니다. ","")&amp;IF(AND(Q5&lt;&gt;"",OR(NOT(ISNUMBER(P5)),P5&lt;1,P5&gt;31)),"품목2 일자는 1~31 사이 숫자로 적어 주십시오. ","")&amp;IF(LENB(Q5)&gt;100,"품목2 이름이 100byte(한글 50자)를 넘습니다. ","")&amp;IF(LENB(R5)&gt;60,"품목2 규격이 60byte를 넘습니다. ","")&amp;IF(N(S5)&gt;=10^10,"품목2 수량이 너무 큽니다(정수 10자리까지). ","")&amp;IF(N(T5)&gt;=10^13,"품목2 단가가 너무 큽니다(정수 13자리까지). ","")&amp;IF(ROUND(N(S5)*100,0)&lt;&gt;N(S5)*100,"품목2 수량은 소수점 둘째 자리까지입니다. ","")&amp;IF(AND(X5&lt;&gt;"",OR(NOT(ISNUMBER(W5)),W5&lt;1,W5&gt;31)),"품목3 일자는 1~31 사이 숫자로 적어 주십시오. ","")&amp;IF(LENB(X5)&gt;100,"품목3 이름이 100byte(한글 50자)를 넘습니다. ","")&amp;IF(LENB(Y5)&gt;60,"품목3 규격이 60byte를 넘습니다. ","")&amp;IF(N(Z5)&gt;=10^10,"품목3 수량이 너무 큽니다(정수 10자리까지). ","")&amp;IF(N(AA5)&gt;=10^13,"품목3 단가가 너무 큽니다(정수 13자리까지). ","")&amp;IF(ROUND(N(Z5)*100,0)&lt;&gt;N(Z5)*100,"품목3 수량은 소수점 둘째 자리까지입니다. ","")&amp;IF(AND(AE5&lt;&gt;"",OR(NOT(ISNUMBER(AD5)),AD5&lt;1,AD5&gt;31)),"품목4 일자는 1~31 사이 숫자로 적어 주십시오. ","")&amp;IF(LENB(AE5)&gt;100,"품목4 이름이 100byte(한글 50자)를 넘습니다. ","")&amp;IF(LENB(AF5)&gt;60,"품목4 규격이 60byte를 넘습니다. ","")&amp;IF(N(AG5)&gt;=10^10,"품목4 수량이 너무 큽니다(정수 10자리까지). ","")&amp;IF(N(AH5)&gt;=10^13,"품목4 단가가 너무 큽니다(정수 13자리까지). ","")&amp;IF(ROUND(N(AG5)*100,0)&lt;&gt;N(AG5)*100,"품목4 수량은 소수점 둘째 자리까지입니다. ",""))))</f>
        <v/>
      </c>
      <c r="B5" s="11" t="n"/>
      <c r="C5" s="11" t="n"/>
      <c r="D5" s="11" t="n"/>
      <c r="E5" s="11" t="n"/>
      <c r="F5" s="12">
        <f>IF(B5="","",N(N5)+N(U5)+N(AB5)+N(AI5))</f>
        <v/>
      </c>
      <c r="G5" s="12">
        <f>IF(B5="","",N(O5)+N(V5)+N(AC5)+N(AJ5))</f>
        <v/>
      </c>
      <c r="H5" s="11" t="n"/>
      <c r="I5" s="13" t="n"/>
      <c r="J5" s="11" t="n"/>
      <c r="K5" s="11" t="n"/>
      <c r="L5" s="11" t="n"/>
      <c r="M5" s="11" t="n"/>
      <c r="N5" s="12">
        <f>IF(OR(J5="",L5="",M5=""),"",ROUND(L5*M5,0))</f>
        <v/>
      </c>
      <c r="O5" s="12">
        <f>IF(N5="","",IF($C5="영세율",0,ROUND(N5*0.1,0)))</f>
        <v/>
      </c>
      <c r="P5" s="13" t="n"/>
      <c r="Q5" s="11" t="n"/>
      <c r="R5" s="11" t="n"/>
      <c r="S5" s="11" t="n"/>
      <c r="T5" s="11" t="n"/>
      <c r="U5" s="12">
        <f>IF(OR(Q5="",S5="",T5=""),"",ROUND(S5*T5,0))</f>
        <v/>
      </c>
      <c r="V5" s="12">
        <f>IF(U5="","",IF($C5="영세율",0,ROUND(U5*0.1,0)))</f>
        <v/>
      </c>
      <c r="W5" s="13" t="n"/>
      <c r="X5" s="11" t="n"/>
      <c r="Y5" s="11" t="n"/>
      <c r="Z5" s="11" t="n"/>
      <c r="AA5" s="11" t="n"/>
      <c r="AB5" s="12">
        <f>IF(OR(X5="",Z5="",AA5=""),"",ROUND(Z5*AA5,0))</f>
        <v/>
      </c>
      <c r="AC5" s="12">
        <f>IF(AB5="","",IF($C5="영세율",0,ROUND(AB5*0.1,0)))</f>
        <v/>
      </c>
      <c r="AD5" s="13" t="n"/>
      <c r="AE5" s="11" t="n"/>
      <c r="AF5" s="11" t="n"/>
      <c r="AG5" s="11" t="n"/>
      <c r="AH5" s="11" t="n"/>
      <c r="AI5" s="12">
        <f>IF(OR(AE5="",AG5="",AH5=""),"",ROUND(AG5*AH5,0))</f>
        <v/>
      </c>
      <c r="AJ5" s="12">
        <f>IF(AI5="","",IF($C5="영세율",0,ROUND(AI5*0.1,0)))</f>
        <v/>
      </c>
    </row>
    <row r="6" ht="18" customHeight="1">
      <c r="A6" s="10">
        <f>IF(B6="","",IF(TRIM(IF(NOT(OR(AND(ISNUMBER(B6),B6&gt;=36526,B6&lt;=73050),AND(ISNUMBER(B6),B6&gt;=20000101,B6&lt;=29991231),AND(NOT(ISNUMBER(B6)),LEN(B6)=8,ISNUMBER(VALUE(B6))))),"작성일자를 2026-09-19 또는 20260919 처럼 적어 주십시오. ","")&amp;IF(OR(C6="",AND(C6&lt;&gt;"일반",C6&lt;&gt;"영세율")),"종류를 일반 또는 영세율로 골라 주십시오. ","")&amp;IF(OR(D6="",AND(D6&lt;&gt;"영수",D6&lt;&gt;"청구")),"영수 또는 청구를 골라 주십시오. ","")&amp;IF(E6="","거래처를 골라 주십시오. ","")&amp;IF(AND(E6&lt;&gt;"",COUNTIF(거래처!$A$4:$A$43,SUBSTITUTE(SUBSTITUTE(SUBSTITUTE(E6,"~","~~"),"*","~*"),"?","~?"))=0),"거래처 시트에 없는 이름입니다. ","")&amp;IF(AND(E6&lt;&gt;"",COUNTIF(거래처!$A$4:$A$43,SUBSTITUTE(SUBSTITUTE(SUBSTITUTE(E6,"~","~~"),"*","~*"),"?","~?"))&gt;1),"거래처 시트에 같은 상호가 둘 이상입니다. ","")&amp;IF(AND(E6&lt;&gt;"",LEN(SUBSTITUTE(SUBSTITUTE(IFERROR(VLOOKUP(SUBSTITUTE(SUBSTITUTE(SUBSTITUTE(E6,"~","~~"),"*","~*"),"?","~?"),거래처!$A$4:$I$43,2,FALSE),""),"-","")," ",""))&lt;&gt;10,LEN(SUBSTITUTE(SUBSTITUTE(IFERROR(VLOOKUP(SUBSTITUTE(SUBSTITUTE(SUBSTITUTE(E6,"~","~~"),"*","~*"),"?","~?"),거래처!$A$4:$I$43,2,FALSE),""),"-","")," ",""))&lt;&gt;13),"거래처 등록번호가 10자리(사업자) 또는 13자리(주민)가 아닙니다. ","")&amp;IF(J6="","품목을 한 줄 이상 적어 주십시오. ","")&amp;IF(N(F6)=0,"공급가액 합계가 0입니다. 맞으면 그대로 두셔도 됩니다. ","")&amp;IF(AND(C6="영세율",N(G6)&lt;&gt;0),"영세율인데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","")&amp;IF(LENB(IFERROR(VLOOKUP(SUBSTITUTE(SUBSTITUTE(SUBSTITUTE(E6,"~","~~"),"*","~*"),"?","~?"),거래처!$A$4:$I$43,1,FALSE),""))&gt;70,"거래처 상호가 70byte(한글 35자)를 넘습니다. ","")&amp;IF(LEN(IFERROR(VLOOKUP(SUBSTITUTE(SUBSTITUTE(SUBSTITUTE(E6,"~","~~"),"*","~*"),"?","~?"),거래처!$A$4:$I$43,3,FALSE),""))&gt;4,"거래처 종사업장번호는 4자리까지입니다. ","")&amp;IF(AND(J6&lt;&gt;"",OR(NOT(ISNUMBER(I6)),I6&lt;1,I6&gt;31)),"품목1 일자는 1~31 사이 숫자로 적어 주십시오. ","")&amp;IF(LENB(J6)&gt;100,"품목1 이름이 100byte(한글 50자)를 넘습니다. ","")&amp;IF(LENB(K6)&gt;60,"품목1 규격이 60byte를 넘습니다. ","")&amp;IF(N(L6)&gt;=10^10,"품목1 수량이 너무 큽니다(정수 10자리까지). ","")&amp;IF(N(M6)&gt;=10^13,"품목1 단가가 너무 큽니다(정수 13자리까지). ","")&amp;IF(ROUND(N(L6)*100,0)&lt;&gt;N(L6)*100,"품목1 수량은 소수점 둘째 자리까지입니다. ","")&amp;IF(AND(Q6&lt;&gt;"",OR(NOT(ISNUMBER(P6)),P6&lt;1,P6&gt;31)),"품목2 일자는 1~31 사이 숫자로 적어 주십시오. ","")&amp;IF(LENB(Q6)&gt;100,"품목2 이름이 100byte(한글 50자)를 넘습니다. ","")&amp;IF(LENB(R6)&gt;60,"품목2 규격이 60byte를 넘습니다. ","")&amp;IF(N(S6)&gt;=10^10,"품목2 수량이 너무 큽니다(정수 10자리까지). ","")&amp;IF(N(T6)&gt;=10^13,"품목2 단가가 너무 큽니다(정수 13자리까지). ","")&amp;IF(ROUND(N(S6)*100,0)&lt;&gt;N(S6)*100,"품목2 수량은 소수점 둘째 자리까지입니다. ","")&amp;IF(AND(X6&lt;&gt;"",OR(NOT(ISNUMBER(W6)),W6&lt;1,W6&gt;31)),"품목3 일자는 1~31 사이 숫자로 적어 주십시오. ","")&amp;IF(LENB(X6)&gt;100,"품목3 이름이 100byte(한글 50자)를 넘습니다. ","")&amp;IF(LENB(Y6)&gt;60,"품목3 규격이 60byte를 넘습니다. ","")&amp;IF(N(Z6)&gt;=10^10,"품목3 수량이 너무 큽니다(정수 10자리까지). ","")&amp;IF(N(AA6)&gt;=10^13,"품목3 단가가 너무 큽니다(정수 13자리까지). ","")&amp;IF(ROUND(N(Z6)*100,0)&lt;&gt;N(Z6)*100,"품목3 수량은 소수점 둘째 자리까지입니다. ","")&amp;IF(AND(AE6&lt;&gt;"",OR(NOT(ISNUMBER(AD6)),AD6&lt;1,AD6&gt;31)),"품목4 일자는 1~31 사이 숫자로 적어 주십시오. ","")&amp;IF(LENB(AE6)&gt;100,"품목4 이름이 100byte(한글 50자)를 넘습니다. ","")&amp;IF(LENB(AF6)&gt;60,"품목4 규격이 60byte를 넘습니다. ","")&amp;IF(N(AG6)&gt;=10^10,"품목4 수량이 너무 큽니다(정수 10자리까지). ","")&amp;IF(N(AH6)&gt;=10^13,"품목4 단가가 너무 큽니다(정수 13자리까지). ","")&amp;IF(ROUND(N(AG6)*100,0)&lt;&gt;N(AG6)*100,"품목4 수량은 소수점 둘째 자리까지입니다. ",""))="","OK",TRIM(IF(NOT(OR(AND(ISNUMBER(B6),B6&gt;=36526,B6&lt;=73050),AND(ISNUMBER(B6),B6&gt;=20000101,B6&lt;=29991231),AND(NOT(ISNUMBER(B6)),LEN(B6)=8,ISNUMBER(VALUE(B6))))),"작성일자를 2026-09-19 또는 20260919 처럼 적어 주십시오. ","")&amp;IF(OR(C6="",AND(C6&lt;&gt;"일반",C6&lt;&gt;"영세율")),"종류를 일반 또는 영세율로 골라 주십시오. ","")&amp;IF(OR(D6="",AND(D6&lt;&gt;"영수",D6&lt;&gt;"청구")),"영수 또는 청구를 골라 주십시오. ","")&amp;IF(E6="","거래처를 골라 주십시오. ","")&amp;IF(AND(E6&lt;&gt;"",COUNTIF(거래처!$A$4:$A$43,SUBSTITUTE(SUBSTITUTE(SUBSTITUTE(E6,"~","~~"),"*","~*"),"?","~?"))=0),"거래처 시트에 없는 이름입니다. ","")&amp;IF(AND(E6&lt;&gt;"",COUNTIF(거래처!$A$4:$A$43,SUBSTITUTE(SUBSTITUTE(SUBSTITUTE(E6,"~","~~"),"*","~*"),"?","~?"))&gt;1),"거래처 시트에 같은 상호가 둘 이상입니다. ","")&amp;IF(AND(E6&lt;&gt;"",LEN(SUBSTITUTE(SUBSTITUTE(IFERROR(VLOOKUP(SUBSTITUTE(SUBSTITUTE(SUBSTITUTE(E6,"~","~~"),"*","~*"),"?","~?"),거래처!$A$4:$I$43,2,FALSE),""),"-","")," ",""))&lt;&gt;10,LEN(SUBSTITUTE(SUBSTITUTE(IFERROR(VLOOKUP(SUBSTITUTE(SUBSTITUTE(SUBSTITUTE(E6,"~","~~"),"*","~*"),"?","~?"),거래처!$A$4:$I$43,2,FALSE),""),"-","")," ",""))&lt;&gt;13),"거래처 등록번호가 10자리(사업자) 또는 13자리(주민)가 아닙니다. ","")&amp;IF(J6="","품목을 한 줄 이상 적어 주십시오. ","")&amp;IF(N(F6)=0,"공급가액 합계가 0입니다. 맞으면 그대로 두셔도 됩니다. ","")&amp;IF(AND(C6="영세율",N(G6)&lt;&gt;0),"영세율인데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","")&amp;IF(LENB(IFERROR(VLOOKUP(SUBSTITUTE(SUBSTITUTE(SUBSTITUTE(E6,"~","~~"),"*","~*"),"?","~?"),거래처!$A$4:$I$43,1,FALSE),""))&gt;70,"거래처 상호가 70byte(한글 35자)를 넘습니다. ","")&amp;IF(LEN(IFERROR(VLOOKUP(SUBSTITUTE(SUBSTITUTE(SUBSTITUTE(E6,"~","~~"),"*","~*"),"?","~?"),거래처!$A$4:$I$43,3,FALSE),""))&gt;4,"거래처 종사업장번호는 4자리까지입니다. ","")&amp;IF(AND(J6&lt;&gt;"",OR(NOT(ISNUMBER(I6)),I6&lt;1,I6&gt;31)),"품목1 일자는 1~31 사이 숫자로 적어 주십시오. ","")&amp;IF(LENB(J6)&gt;100,"품목1 이름이 100byte(한글 50자)를 넘습니다. ","")&amp;IF(LENB(K6)&gt;60,"품목1 규격이 60byte를 넘습니다. ","")&amp;IF(N(L6)&gt;=10^10,"품목1 수량이 너무 큽니다(정수 10자리까지). ","")&amp;IF(N(M6)&gt;=10^13,"품목1 단가가 너무 큽니다(정수 13자리까지). ","")&amp;IF(ROUND(N(L6)*100,0)&lt;&gt;N(L6)*100,"품목1 수량은 소수점 둘째 자리까지입니다. ","")&amp;IF(AND(Q6&lt;&gt;"",OR(NOT(ISNUMBER(P6)),P6&lt;1,P6&gt;31)),"품목2 일자는 1~31 사이 숫자로 적어 주십시오. ","")&amp;IF(LENB(Q6)&gt;100,"품목2 이름이 100byte(한글 50자)를 넘습니다. ","")&amp;IF(LENB(R6)&gt;60,"품목2 규격이 60byte를 넘습니다. ","")&amp;IF(N(S6)&gt;=10^10,"품목2 수량이 너무 큽니다(정수 10자리까지). ","")&amp;IF(N(T6)&gt;=10^13,"품목2 단가가 너무 큽니다(정수 13자리까지). ","")&amp;IF(ROUND(N(S6)*100,0)&lt;&gt;N(S6)*100,"품목2 수량은 소수점 둘째 자리까지입니다. ","")&amp;IF(AND(X6&lt;&gt;"",OR(NOT(ISNUMBER(W6)),W6&lt;1,W6&gt;31)),"품목3 일자는 1~31 사이 숫자로 적어 주십시오. ","")&amp;IF(LENB(X6)&gt;100,"품목3 이름이 100byte(한글 50자)를 넘습니다. ","")&amp;IF(LENB(Y6)&gt;60,"품목3 규격이 60byte를 넘습니다. ","")&amp;IF(N(Z6)&gt;=10^10,"품목3 수량이 너무 큽니다(정수 10자리까지). ","")&amp;IF(N(AA6)&gt;=10^13,"품목3 단가가 너무 큽니다(정수 13자리까지). ","")&amp;IF(ROUND(N(Z6)*100,0)&lt;&gt;N(Z6)*100,"품목3 수량은 소수점 둘째 자리까지입니다. ","")&amp;IF(AND(AE6&lt;&gt;"",OR(NOT(ISNUMBER(AD6)),AD6&lt;1,AD6&gt;31)),"품목4 일자는 1~31 사이 숫자로 적어 주십시오. ","")&amp;IF(LENB(AE6)&gt;100,"품목4 이름이 100byte(한글 50자)를 넘습니다. ","")&amp;IF(LENB(AF6)&gt;60,"품목4 규격이 60byte를 넘습니다. ","")&amp;IF(N(AG6)&gt;=10^10,"품목4 수량이 너무 큽니다(정수 10자리까지). ","")&amp;IF(N(AH6)&gt;=10^13,"품목4 단가가 너무 큽니다(정수 13자리까지). ","")&amp;IF(ROUND(N(AG6)*100,0)&lt;&gt;N(AG6)*100,"품목4 수량은 소수점 둘째 자리까지입니다. ",""))))</f>
        <v/>
      </c>
      <c r="B6" s="11" t="n"/>
      <c r="C6" s="11" t="n"/>
      <c r="D6" s="11" t="n"/>
      <c r="E6" s="11" t="n"/>
      <c r="F6" s="12">
        <f>IF(B6="","",N(N6)+N(U6)+N(AB6)+N(AI6))</f>
        <v/>
      </c>
      <c r="G6" s="12">
        <f>IF(B6="","",N(O6)+N(V6)+N(AC6)+N(AJ6))</f>
        <v/>
      </c>
      <c r="H6" s="11" t="n"/>
      <c r="I6" s="13" t="n"/>
      <c r="J6" s="11" t="n"/>
      <c r="K6" s="11" t="n"/>
      <c r="L6" s="11" t="n"/>
      <c r="M6" s="11" t="n"/>
      <c r="N6" s="12">
        <f>IF(OR(J6="",L6="",M6=""),"",ROUND(L6*M6,0))</f>
        <v/>
      </c>
      <c r="O6" s="12">
        <f>IF(N6="","",IF($C6="영세율",0,ROUND(N6*0.1,0)))</f>
        <v/>
      </c>
      <c r="P6" s="13" t="n"/>
      <c r="Q6" s="11" t="n"/>
      <c r="R6" s="11" t="n"/>
      <c r="S6" s="11" t="n"/>
      <c r="T6" s="11" t="n"/>
      <c r="U6" s="12">
        <f>IF(OR(Q6="",S6="",T6=""),"",ROUND(S6*T6,0))</f>
        <v/>
      </c>
      <c r="V6" s="12">
        <f>IF(U6="","",IF($C6="영세율",0,ROUND(U6*0.1,0)))</f>
        <v/>
      </c>
      <c r="W6" s="13" t="n"/>
      <c r="X6" s="11" t="n"/>
      <c r="Y6" s="11" t="n"/>
      <c r="Z6" s="11" t="n"/>
      <c r="AA6" s="11" t="n"/>
      <c r="AB6" s="12">
        <f>IF(OR(X6="",Z6="",AA6=""),"",ROUND(Z6*AA6,0))</f>
        <v/>
      </c>
      <c r="AC6" s="12">
        <f>IF(AB6="","",IF($C6="영세율",0,ROUND(AB6*0.1,0)))</f>
        <v/>
      </c>
      <c r="AD6" s="13" t="n"/>
      <c r="AE6" s="11" t="n"/>
      <c r="AF6" s="11" t="n"/>
      <c r="AG6" s="11" t="n"/>
      <c r="AH6" s="11" t="n"/>
      <c r="AI6" s="12">
        <f>IF(OR(AE6="",AG6="",AH6=""),"",ROUND(AG6*AH6,0))</f>
        <v/>
      </c>
      <c r="AJ6" s="12">
        <f>IF(AI6="","",IF($C6="영세율",0,ROUND(AI6*0.1,0)))</f>
        <v/>
      </c>
    </row>
    <row r="7" ht="18" customHeight="1">
      <c r="A7" s="10">
        <f>IF(B7="","",IF(TRIM(IF(NOT(OR(AND(ISNUMBER(B7),B7&gt;=36526,B7&lt;=73050),AND(ISNUMBER(B7),B7&gt;=20000101,B7&lt;=29991231),AND(NOT(ISNUMBER(B7)),LEN(B7)=8,ISNUMBER(VALUE(B7))))),"작성일자를 2026-09-19 또는 20260919 처럼 적어 주십시오. ","")&amp;IF(OR(C7="",AND(C7&lt;&gt;"일반",C7&lt;&gt;"영세율")),"종류를 일반 또는 영세율로 골라 주십시오. ","")&amp;IF(OR(D7="",AND(D7&lt;&gt;"영수",D7&lt;&gt;"청구")),"영수 또는 청구를 골라 주십시오. ","")&amp;IF(E7="","거래처를 골라 주십시오. ","")&amp;IF(AND(E7&lt;&gt;"",COUNTIF(거래처!$A$4:$A$43,SUBSTITUTE(SUBSTITUTE(SUBSTITUTE(E7,"~","~~"),"*","~*"),"?","~?"))=0),"거래처 시트에 없는 이름입니다. ","")&amp;IF(AND(E7&lt;&gt;"",COUNTIF(거래처!$A$4:$A$43,SUBSTITUTE(SUBSTITUTE(SUBSTITUTE(E7,"~","~~"),"*","~*"),"?","~?"))&gt;1),"거래처 시트에 같은 상호가 둘 이상입니다. ","")&amp;IF(AND(E7&lt;&gt;"",LEN(SUBSTITUTE(SUBSTITUTE(IFERROR(VLOOKUP(SUBSTITUTE(SUBSTITUTE(SUBSTITUTE(E7,"~","~~"),"*","~*"),"?","~?"),거래처!$A$4:$I$43,2,FALSE),""),"-","")," ",""))&lt;&gt;10,LEN(SUBSTITUTE(SUBSTITUTE(IFERROR(VLOOKUP(SUBSTITUTE(SUBSTITUTE(SUBSTITUTE(E7,"~","~~"),"*","~*"),"?","~?"),거래처!$A$4:$I$43,2,FALSE),""),"-","")," ",""))&lt;&gt;13),"거래처 등록번호가 10자리(사업자) 또는 13자리(주민)가 아닙니다. ","")&amp;IF(J7="","품목을 한 줄 이상 적어 주십시오. ","")&amp;IF(N(F7)=0,"공급가액 합계가 0입니다. 맞으면 그대로 두셔도 됩니다. ","")&amp;IF(AND(C7="영세율",N(G7)&lt;&gt;0),"영세율인데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","")&amp;IF(LENB(IFERROR(VLOOKUP(SUBSTITUTE(SUBSTITUTE(SUBSTITUTE(E7,"~","~~"),"*","~*"),"?","~?"),거래처!$A$4:$I$43,1,FALSE),""))&gt;70,"거래처 상호가 70byte(한글 35자)를 넘습니다. ","")&amp;IF(LEN(IFERROR(VLOOKUP(SUBSTITUTE(SUBSTITUTE(SUBSTITUTE(E7,"~","~~"),"*","~*"),"?","~?"),거래처!$A$4:$I$43,3,FALSE),""))&gt;4,"거래처 종사업장번호는 4자리까지입니다. ","")&amp;IF(AND(J7&lt;&gt;"",OR(NOT(ISNUMBER(I7)),I7&lt;1,I7&gt;31)),"품목1 일자는 1~31 사이 숫자로 적어 주십시오. ","")&amp;IF(LENB(J7)&gt;100,"품목1 이름이 100byte(한글 50자)를 넘습니다. ","")&amp;IF(LENB(K7)&gt;60,"품목1 규격이 60byte를 넘습니다. ","")&amp;IF(N(L7)&gt;=10^10,"품목1 수량이 너무 큽니다(정수 10자리까지). ","")&amp;IF(N(M7)&gt;=10^13,"품목1 단가가 너무 큽니다(정수 13자리까지). ","")&amp;IF(ROUND(N(L7)*100,0)&lt;&gt;N(L7)*100,"품목1 수량은 소수점 둘째 자리까지입니다. ","")&amp;IF(AND(Q7&lt;&gt;"",OR(NOT(ISNUMBER(P7)),P7&lt;1,P7&gt;31)),"품목2 일자는 1~31 사이 숫자로 적어 주십시오. ","")&amp;IF(LENB(Q7)&gt;100,"품목2 이름이 100byte(한글 50자)를 넘습니다. ","")&amp;IF(LENB(R7)&gt;60,"품목2 규격이 60byte를 넘습니다. ","")&amp;IF(N(S7)&gt;=10^10,"품목2 수량이 너무 큽니다(정수 10자리까지). ","")&amp;IF(N(T7)&gt;=10^13,"품목2 단가가 너무 큽니다(정수 13자리까지). ","")&amp;IF(ROUND(N(S7)*100,0)&lt;&gt;N(S7)*100,"품목2 수량은 소수점 둘째 자리까지입니다. ","")&amp;IF(AND(X7&lt;&gt;"",OR(NOT(ISNUMBER(W7)),W7&lt;1,W7&gt;31)),"품목3 일자는 1~31 사이 숫자로 적어 주십시오. ","")&amp;IF(LENB(X7)&gt;100,"품목3 이름이 100byte(한글 50자)를 넘습니다. ","")&amp;IF(LENB(Y7)&gt;60,"품목3 규격이 60byte를 넘습니다. ","")&amp;IF(N(Z7)&gt;=10^10,"품목3 수량이 너무 큽니다(정수 10자리까지). ","")&amp;IF(N(AA7)&gt;=10^13,"품목3 단가가 너무 큽니다(정수 13자리까지). ","")&amp;IF(ROUND(N(Z7)*100,0)&lt;&gt;N(Z7)*100,"품목3 수량은 소수점 둘째 자리까지입니다. ","")&amp;IF(AND(AE7&lt;&gt;"",OR(NOT(ISNUMBER(AD7)),AD7&lt;1,AD7&gt;31)),"품목4 일자는 1~31 사이 숫자로 적어 주십시오. ","")&amp;IF(LENB(AE7)&gt;100,"품목4 이름이 100byte(한글 50자)를 넘습니다. ","")&amp;IF(LENB(AF7)&gt;60,"품목4 규격이 60byte를 넘습니다. ","")&amp;IF(N(AG7)&gt;=10^10,"품목4 수량이 너무 큽니다(정수 10자리까지). ","")&amp;IF(N(AH7)&gt;=10^13,"품목4 단가가 너무 큽니다(정수 13자리까지). ","")&amp;IF(ROUND(N(AG7)*100,0)&lt;&gt;N(AG7)*100,"품목4 수량은 소수점 둘째 자리까지입니다. ",""))="","OK",TRIM(IF(NOT(OR(AND(ISNUMBER(B7),B7&gt;=36526,B7&lt;=73050),AND(ISNUMBER(B7),B7&gt;=20000101,B7&lt;=29991231),AND(NOT(ISNUMBER(B7)),LEN(B7)=8,ISNUMBER(VALUE(B7))))),"작성일자를 2026-09-19 또는 20260919 처럼 적어 주십시오. ","")&amp;IF(OR(C7="",AND(C7&lt;&gt;"일반",C7&lt;&gt;"영세율")),"종류를 일반 또는 영세율로 골라 주십시오. ","")&amp;IF(OR(D7="",AND(D7&lt;&gt;"영수",D7&lt;&gt;"청구")),"영수 또는 청구를 골라 주십시오. ","")&amp;IF(E7="","거래처를 골라 주십시오. ","")&amp;IF(AND(E7&lt;&gt;"",COUNTIF(거래처!$A$4:$A$43,SUBSTITUTE(SUBSTITUTE(SUBSTITUTE(E7,"~","~~"),"*","~*"),"?","~?"))=0),"거래처 시트에 없는 이름입니다. ","")&amp;IF(AND(E7&lt;&gt;"",COUNTIF(거래처!$A$4:$A$43,SUBSTITUTE(SUBSTITUTE(SUBSTITUTE(E7,"~","~~"),"*","~*"),"?","~?"))&gt;1),"거래처 시트에 같은 상호가 둘 이상입니다. ","")&amp;IF(AND(E7&lt;&gt;"",LEN(SUBSTITUTE(SUBSTITUTE(IFERROR(VLOOKUP(SUBSTITUTE(SUBSTITUTE(SUBSTITUTE(E7,"~","~~"),"*","~*"),"?","~?"),거래처!$A$4:$I$43,2,FALSE),""),"-","")," ",""))&lt;&gt;10,LEN(SUBSTITUTE(SUBSTITUTE(IFERROR(VLOOKUP(SUBSTITUTE(SUBSTITUTE(SUBSTITUTE(E7,"~","~~"),"*","~*"),"?","~?"),거래처!$A$4:$I$43,2,FALSE),""),"-","")," ",""))&lt;&gt;13),"거래처 등록번호가 10자리(사업자) 또는 13자리(주민)가 아닙니다. ","")&amp;IF(J7="","품목을 한 줄 이상 적어 주십시오. ","")&amp;IF(N(F7)=0,"공급가액 합계가 0입니다. 맞으면 그대로 두셔도 됩니다. ","")&amp;IF(AND(C7="영세율",N(G7)&lt;&gt;0),"영세율인데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","")&amp;IF(LENB(IFERROR(VLOOKUP(SUBSTITUTE(SUBSTITUTE(SUBSTITUTE(E7,"~","~~"),"*","~*"),"?","~?"),거래처!$A$4:$I$43,1,FALSE),""))&gt;70,"거래처 상호가 70byte(한글 35자)를 넘습니다. ","")&amp;IF(LEN(IFERROR(VLOOKUP(SUBSTITUTE(SUBSTITUTE(SUBSTITUTE(E7,"~","~~"),"*","~*"),"?","~?"),거래처!$A$4:$I$43,3,FALSE),""))&gt;4,"거래처 종사업장번호는 4자리까지입니다. ","")&amp;IF(AND(J7&lt;&gt;"",OR(NOT(ISNUMBER(I7)),I7&lt;1,I7&gt;31)),"품목1 일자는 1~31 사이 숫자로 적어 주십시오. ","")&amp;IF(LENB(J7)&gt;100,"품목1 이름이 100byte(한글 50자)를 넘습니다. ","")&amp;IF(LENB(K7)&gt;60,"품목1 규격이 60byte를 넘습니다. ","")&amp;IF(N(L7)&gt;=10^10,"품목1 수량이 너무 큽니다(정수 10자리까지). ","")&amp;IF(N(M7)&gt;=10^13,"품목1 단가가 너무 큽니다(정수 13자리까지). ","")&amp;IF(ROUND(N(L7)*100,0)&lt;&gt;N(L7)*100,"품목1 수량은 소수점 둘째 자리까지입니다. ","")&amp;IF(AND(Q7&lt;&gt;"",OR(NOT(ISNUMBER(P7)),P7&lt;1,P7&gt;31)),"품목2 일자는 1~31 사이 숫자로 적어 주십시오. ","")&amp;IF(LENB(Q7)&gt;100,"품목2 이름이 100byte(한글 50자)를 넘습니다. ","")&amp;IF(LENB(R7)&gt;60,"품목2 규격이 60byte를 넘습니다. ","")&amp;IF(N(S7)&gt;=10^10,"품목2 수량이 너무 큽니다(정수 10자리까지). ","")&amp;IF(N(T7)&gt;=10^13,"품목2 단가가 너무 큽니다(정수 13자리까지). ","")&amp;IF(ROUND(N(S7)*100,0)&lt;&gt;N(S7)*100,"품목2 수량은 소수점 둘째 자리까지입니다. ","")&amp;IF(AND(X7&lt;&gt;"",OR(NOT(ISNUMBER(W7)),W7&lt;1,W7&gt;31)),"품목3 일자는 1~31 사이 숫자로 적어 주십시오. ","")&amp;IF(LENB(X7)&gt;100,"품목3 이름이 100byte(한글 50자)를 넘습니다. ","")&amp;IF(LENB(Y7)&gt;60,"품목3 규격이 60byte를 넘습니다. ","")&amp;IF(N(Z7)&gt;=10^10,"품목3 수량이 너무 큽니다(정수 10자리까지). ","")&amp;IF(N(AA7)&gt;=10^13,"품목3 단가가 너무 큽니다(정수 13자리까지). ","")&amp;IF(ROUND(N(Z7)*100,0)&lt;&gt;N(Z7)*100,"품목3 수량은 소수점 둘째 자리까지입니다. ","")&amp;IF(AND(AE7&lt;&gt;"",OR(NOT(ISNUMBER(AD7)),AD7&lt;1,AD7&gt;31)),"품목4 일자는 1~31 사이 숫자로 적어 주십시오. ","")&amp;IF(LENB(AE7)&gt;100,"품목4 이름이 100byte(한글 50자)를 넘습니다. ","")&amp;IF(LENB(AF7)&gt;60,"품목4 규격이 60byte를 넘습니다. ","")&amp;IF(N(AG7)&gt;=10^10,"품목4 수량이 너무 큽니다(정수 10자리까지). ","")&amp;IF(N(AH7)&gt;=10^13,"품목4 단가가 너무 큽니다(정수 13자리까지). ","")&amp;IF(ROUND(N(AG7)*100,0)&lt;&gt;N(AG7)*100,"품목4 수량은 소수점 둘째 자리까지입니다. ",""))))</f>
        <v/>
      </c>
      <c r="B7" s="11" t="n"/>
      <c r="C7" s="11" t="n"/>
      <c r="D7" s="11" t="n"/>
      <c r="E7" s="11" t="n"/>
      <c r="F7" s="12">
        <f>IF(B7="","",N(N7)+N(U7)+N(AB7)+N(AI7))</f>
        <v/>
      </c>
      <c r="G7" s="12">
        <f>IF(B7="","",N(O7)+N(V7)+N(AC7)+N(AJ7))</f>
        <v/>
      </c>
      <c r="H7" s="11" t="n"/>
      <c r="I7" s="13" t="n"/>
      <c r="J7" s="11" t="n"/>
      <c r="K7" s="11" t="n"/>
      <c r="L7" s="11" t="n"/>
      <c r="M7" s="11" t="n"/>
      <c r="N7" s="12">
        <f>IF(OR(J7="",L7="",M7=""),"",ROUND(L7*M7,0))</f>
        <v/>
      </c>
      <c r="O7" s="12">
        <f>IF(N7="","",IF($C7="영세율",0,ROUND(N7*0.1,0)))</f>
        <v/>
      </c>
      <c r="P7" s="13" t="n"/>
      <c r="Q7" s="11" t="n"/>
      <c r="R7" s="11" t="n"/>
      <c r="S7" s="11" t="n"/>
      <c r="T7" s="11" t="n"/>
      <c r="U7" s="12">
        <f>IF(OR(Q7="",S7="",T7=""),"",ROUND(S7*T7,0))</f>
        <v/>
      </c>
      <c r="V7" s="12">
        <f>IF(U7="","",IF($C7="영세율",0,ROUND(U7*0.1,0)))</f>
        <v/>
      </c>
      <c r="W7" s="13" t="n"/>
      <c r="X7" s="11" t="n"/>
      <c r="Y7" s="11" t="n"/>
      <c r="Z7" s="11" t="n"/>
      <c r="AA7" s="11" t="n"/>
      <c r="AB7" s="12">
        <f>IF(OR(X7="",Z7="",AA7=""),"",ROUND(Z7*AA7,0))</f>
        <v/>
      </c>
      <c r="AC7" s="12">
        <f>IF(AB7="","",IF($C7="영세율",0,ROUND(AB7*0.1,0)))</f>
        <v/>
      </c>
      <c r="AD7" s="13" t="n"/>
      <c r="AE7" s="11" t="n"/>
      <c r="AF7" s="11" t="n"/>
      <c r="AG7" s="11" t="n"/>
      <c r="AH7" s="11" t="n"/>
      <c r="AI7" s="12">
        <f>IF(OR(AE7="",AG7="",AH7=""),"",ROUND(AG7*AH7,0))</f>
        <v/>
      </c>
      <c r="AJ7" s="12">
        <f>IF(AI7="","",IF($C7="영세율",0,ROUND(AI7*0.1,0)))</f>
        <v/>
      </c>
    </row>
    <row r="8" ht="18" customHeight="1">
      <c r="A8" s="10">
        <f>IF(B8="","",IF(TRIM(IF(NOT(OR(AND(ISNUMBER(B8),B8&gt;=36526,B8&lt;=73050),AND(ISNUMBER(B8),B8&gt;=20000101,B8&lt;=29991231),AND(NOT(ISNUMBER(B8)),LEN(B8)=8,ISNUMBER(VALUE(B8))))),"작성일자를 2026-09-19 또는 20260919 처럼 적어 주십시오. ","")&amp;IF(OR(C8="",AND(C8&lt;&gt;"일반",C8&lt;&gt;"영세율")),"종류를 일반 또는 영세율로 골라 주십시오. ","")&amp;IF(OR(D8="",AND(D8&lt;&gt;"영수",D8&lt;&gt;"청구")),"영수 또는 청구를 골라 주십시오. ","")&amp;IF(E8="","거래처를 골라 주십시오. ","")&amp;IF(AND(E8&lt;&gt;"",COUNTIF(거래처!$A$4:$A$43,SUBSTITUTE(SUBSTITUTE(SUBSTITUTE(E8,"~","~~"),"*","~*"),"?","~?"))=0),"거래처 시트에 없는 이름입니다. ","")&amp;IF(AND(E8&lt;&gt;"",COUNTIF(거래처!$A$4:$A$43,SUBSTITUTE(SUBSTITUTE(SUBSTITUTE(E8,"~","~~"),"*","~*"),"?","~?"))&gt;1),"거래처 시트에 같은 상호가 둘 이상입니다. ","")&amp;IF(AND(E8&lt;&gt;"",LEN(SUBSTITUTE(SUBSTITUTE(IFERROR(VLOOKUP(SUBSTITUTE(SUBSTITUTE(SUBSTITUTE(E8,"~","~~"),"*","~*"),"?","~?"),거래처!$A$4:$I$43,2,FALSE),""),"-","")," ",""))&lt;&gt;10,LEN(SUBSTITUTE(SUBSTITUTE(IFERROR(VLOOKUP(SUBSTITUTE(SUBSTITUTE(SUBSTITUTE(E8,"~","~~"),"*","~*"),"?","~?"),거래처!$A$4:$I$43,2,FALSE),""),"-","")," ",""))&lt;&gt;13),"거래처 등록번호가 10자리(사업자) 또는 13자리(주민)가 아닙니다. ","")&amp;IF(J8="","품목을 한 줄 이상 적어 주십시오. ","")&amp;IF(N(F8)=0,"공급가액 합계가 0입니다. 맞으면 그대로 두셔도 됩니다. ","")&amp;IF(AND(C8="영세율",N(G8)&lt;&gt;0),"영세율인데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","")&amp;IF(LENB(IFERROR(VLOOKUP(SUBSTITUTE(SUBSTITUTE(SUBSTITUTE(E8,"~","~~"),"*","~*"),"?","~?"),거래처!$A$4:$I$43,1,FALSE),""))&gt;70,"거래처 상호가 70byte(한글 35자)를 넘습니다. ","")&amp;IF(LEN(IFERROR(VLOOKUP(SUBSTITUTE(SUBSTITUTE(SUBSTITUTE(E8,"~","~~"),"*","~*"),"?","~?"),거래처!$A$4:$I$43,3,FALSE),""))&gt;4,"거래처 종사업장번호는 4자리까지입니다. ","")&amp;IF(AND(J8&lt;&gt;"",OR(NOT(ISNUMBER(I8)),I8&lt;1,I8&gt;31)),"품목1 일자는 1~31 사이 숫자로 적어 주십시오. ","")&amp;IF(LENB(J8)&gt;100,"품목1 이름이 100byte(한글 50자)를 넘습니다. ","")&amp;IF(LENB(K8)&gt;60,"품목1 규격이 60byte를 넘습니다. ","")&amp;IF(N(L8)&gt;=10^10,"품목1 수량이 너무 큽니다(정수 10자리까지). ","")&amp;IF(N(M8)&gt;=10^13,"품목1 단가가 너무 큽니다(정수 13자리까지). ","")&amp;IF(ROUND(N(L8)*100,0)&lt;&gt;N(L8)*100,"품목1 수량은 소수점 둘째 자리까지입니다. ","")&amp;IF(AND(Q8&lt;&gt;"",OR(NOT(ISNUMBER(P8)),P8&lt;1,P8&gt;31)),"품목2 일자는 1~31 사이 숫자로 적어 주십시오. ","")&amp;IF(LENB(Q8)&gt;100,"품목2 이름이 100byte(한글 50자)를 넘습니다. ","")&amp;IF(LENB(R8)&gt;60,"품목2 규격이 60byte를 넘습니다. ","")&amp;IF(N(S8)&gt;=10^10,"품목2 수량이 너무 큽니다(정수 10자리까지). ","")&amp;IF(N(T8)&gt;=10^13,"품목2 단가가 너무 큽니다(정수 13자리까지). ","")&amp;IF(ROUND(N(S8)*100,0)&lt;&gt;N(S8)*100,"품목2 수량은 소수점 둘째 자리까지입니다. ","")&amp;IF(AND(X8&lt;&gt;"",OR(NOT(ISNUMBER(W8)),W8&lt;1,W8&gt;31)),"품목3 일자는 1~31 사이 숫자로 적어 주십시오. ","")&amp;IF(LENB(X8)&gt;100,"품목3 이름이 100byte(한글 50자)를 넘습니다. ","")&amp;IF(LENB(Y8)&gt;60,"품목3 규격이 60byte를 넘습니다. ","")&amp;IF(N(Z8)&gt;=10^10,"품목3 수량이 너무 큽니다(정수 10자리까지). ","")&amp;IF(N(AA8)&gt;=10^13,"품목3 단가가 너무 큽니다(정수 13자리까지). ","")&amp;IF(ROUND(N(Z8)*100,0)&lt;&gt;N(Z8)*100,"품목3 수량은 소수점 둘째 자리까지입니다. ","")&amp;IF(AND(AE8&lt;&gt;"",OR(NOT(ISNUMBER(AD8)),AD8&lt;1,AD8&gt;31)),"품목4 일자는 1~31 사이 숫자로 적어 주십시오. ","")&amp;IF(LENB(AE8)&gt;100,"품목4 이름이 100byte(한글 50자)를 넘습니다. ","")&amp;IF(LENB(AF8)&gt;60,"품목4 규격이 60byte를 넘습니다. ","")&amp;IF(N(AG8)&gt;=10^10,"품목4 수량이 너무 큽니다(정수 10자리까지). ","")&amp;IF(N(AH8)&gt;=10^13,"품목4 단가가 너무 큽니다(정수 13자리까지). ","")&amp;IF(ROUND(N(AG8)*100,0)&lt;&gt;N(AG8)*100,"품목4 수량은 소수점 둘째 자리까지입니다. ",""))="","OK",TRIM(IF(NOT(OR(AND(ISNUMBER(B8),B8&gt;=36526,B8&lt;=73050),AND(ISNUMBER(B8),B8&gt;=20000101,B8&lt;=29991231),AND(NOT(ISNUMBER(B8)),LEN(B8)=8,ISNUMBER(VALUE(B8))))),"작성일자를 2026-09-19 또는 20260919 처럼 적어 주십시오. ","")&amp;IF(OR(C8="",AND(C8&lt;&gt;"일반",C8&lt;&gt;"영세율")),"종류를 일반 또는 영세율로 골라 주십시오. ","")&amp;IF(OR(D8="",AND(D8&lt;&gt;"영수",D8&lt;&gt;"청구")),"영수 또는 청구를 골라 주십시오. ","")&amp;IF(E8="","거래처를 골라 주십시오. ","")&amp;IF(AND(E8&lt;&gt;"",COUNTIF(거래처!$A$4:$A$43,SUBSTITUTE(SUBSTITUTE(SUBSTITUTE(E8,"~","~~"),"*","~*"),"?","~?"))=0),"거래처 시트에 없는 이름입니다. ","")&amp;IF(AND(E8&lt;&gt;"",COUNTIF(거래처!$A$4:$A$43,SUBSTITUTE(SUBSTITUTE(SUBSTITUTE(E8,"~","~~"),"*","~*"),"?","~?"))&gt;1),"거래처 시트에 같은 상호가 둘 이상입니다. ","")&amp;IF(AND(E8&lt;&gt;"",LEN(SUBSTITUTE(SUBSTITUTE(IFERROR(VLOOKUP(SUBSTITUTE(SUBSTITUTE(SUBSTITUTE(E8,"~","~~"),"*","~*"),"?","~?"),거래처!$A$4:$I$43,2,FALSE),""),"-","")," ",""))&lt;&gt;10,LEN(SUBSTITUTE(SUBSTITUTE(IFERROR(VLOOKUP(SUBSTITUTE(SUBSTITUTE(SUBSTITUTE(E8,"~","~~"),"*","~*"),"?","~?"),거래처!$A$4:$I$43,2,FALSE),""),"-","")," ",""))&lt;&gt;13),"거래처 등록번호가 10자리(사업자) 또는 13자리(주민)가 아닙니다. ","")&amp;IF(J8="","품목을 한 줄 이상 적어 주십시오. ","")&amp;IF(N(F8)=0,"공급가액 합계가 0입니다. 맞으면 그대로 두셔도 됩니다. ","")&amp;IF(AND(C8="영세율",N(G8)&lt;&gt;0),"영세율인데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","")&amp;IF(LENB(IFERROR(VLOOKUP(SUBSTITUTE(SUBSTITUTE(SUBSTITUTE(E8,"~","~~"),"*","~*"),"?","~?"),거래처!$A$4:$I$43,1,FALSE),""))&gt;70,"거래처 상호가 70byte(한글 35자)를 넘습니다. ","")&amp;IF(LEN(IFERROR(VLOOKUP(SUBSTITUTE(SUBSTITUTE(SUBSTITUTE(E8,"~","~~"),"*","~*"),"?","~?"),거래처!$A$4:$I$43,3,FALSE),""))&gt;4,"거래처 종사업장번호는 4자리까지입니다. ","")&amp;IF(AND(J8&lt;&gt;"",OR(NOT(ISNUMBER(I8)),I8&lt;1,I8&gt;31)),"품목1 일자는 1~31 사이 숫자로 적어 주십시오. ","")&amp;IF(LENB(J8)&gt;100,"품목1 이름이 100byte(한글 50자)를 넘습니다. ","")&amp;IF(LENB(K8)&gt;60,"품목1 규격이 60byte를 넘습니다. ","")&amp;IF(N(L8)&gt;=10^10,"품목1 수량이 너무 큽니다(정수 10자리까지). ","")&amp;IF(N(M8)&gt;=10^13,"품목1 단가가 너무 큽니다(정수 13자리까지). ","")&amp;IF(ROUND(N(L8)*100,0)&lt;&gt;N(L8)*100,"품목1 수량은 소수점 둘째 자리까지입니다. ","")&amp;IF(AND(Q8&lt;&gt;"",OR(NOT(ISNUMBER(P8)),P8&lt;1,P8&gt;31)),"품목2 일자는 1~31 사이 숫자로 적어 주십시오. ","")&amp;IF(LENB(Q8)&gt;100,"품목2 이름이 100byte(한글 50자)를 넘습니다. ","")&amp;IF(LENB(R8)&gt;60,"품목2 규격이 60byte를 넘습니다. ","")&amp;IF(N(S8)&gt;=10^10,"품목2 수량이 너무 큽니다(정수 10자리까지). ","")&amp;IF(N(T8)&gt;=10^13,"품목2 단가가 너무 큽니다(정수 13자리까지). ","")&amp;IF(ROUND(N(S8)*100,0)&lt;&gt;N(S8)*100,"품목2 수량은 소수점 둘째 자리까지입니다. ","")&amp;IF(AND(X8&lt;&gt;"",OR(NOT(ISNUMBER(W8)),W8&lt;1,W8&gt;31)),"품목3 일자는 1~31 사이 숫자로 적어 주십시오. ","")&amp;IF(LENB(X8)&gt;100,"품목3 이름이 100byte(한글 50자)를 넘습니다. ","")&amp;IF(LENB(Y8)&gt;60,"품목3 규격이 60byte를 넘습니다. ","")&amp;IF(N(Z8)&gt;=10^10,"품목3 수량이 너무 큽니다(정수 10자리까지). ","")&amp;IF(N(AA8)&gt;=10^13,"품목3 단가가 너무 큽니다(정수 13자리까지). ","")&amp;IF(ROUND(N(Z8)*100,0)&lt;&gt;N(Z8)*100,"품목3 수량은 소수점 둘째 자리까지입니다. ","")&amp;IF(AND(AE8&lt;&gt;"",OR(NOT(ISNUMBER(AD8)),AD8&lt;1,AD8&gt;31)),"품목4 일자는 1~31 사이 숫자로 적어 주십시오. ","")&amp;IF(LENB(AE8)&gt;100,"품목4 이름이 100byte(한글 50자)를 넘습니다. ","")&amp;IF(LENB(AF8)&gt;60,"품목4 규격이 60byte를 넘습니다. ","")&amp;IF(N(AG8)&gt;=10^10,"품목4 수량이 너무 큽니다(정수 10자리까지). ","")&amp;IF(N(AH8)&gt;=10^13,"품목4 단가가 너무 큽니다(정수 13자리까지). ","")&amp;IF(ROUND(N(AG8)*100,0)&lt;&gt;N(AG8)*100,"품목4 수량은 소수점 둘째 자리까지입니다. ",""))))</f>
        <v/>
      </c>
      <c r="B8" s="11" t="n"/>
      <c r="C8" s="11" t="n"/>
      <c r="D8" s="11" t="n"/>
      <c r="E8" s="11" t="n"/>
      <c r="F8" s="12">
        <f>IF(B8="","",N(N8)+N(U8)+N(AB8)+N(AI8))</f>
        <v/>
      </c>
      <c r="G8" s="12">
        <f>IF(B8="","",N(O8)+N(V8)+N(AC8)+N(AJ8))</f>
        <v/>
      </c>
      <c r="H8" s="11" t="n"/>
      <c r="I8" s="13" t="n"/>
      <c r="J8" s="11" t="n"/>
      <c r="K8" s="11" t="n"/>
      <c r="L8" s="11" t="n"/>
      <c r="M8" s="11" t="n"/>
      <c r="N8" s="12">
        <f>IF(OR(J8="",L8="",M8=""),"",ROUND(L8*M8,0))</f>
        <v/>
      </c>
      <c r="O8" s="12">
        <f>IF(N8="","",IF($C8="영세율",0,ROUND(N8*0.1,0)))</f>
        <v/>
      </c>
      <c r="P8" s="13" t="n"/>
      <c r="Q8" s="11" t="n"/>
      <c r="R8" s="11" t="n"/>
      <c r="S8" s="11" t="n"/>
      <c r="T8" s="11" t="n"/>
      <c r="U8" s="12">
        <f>IF(OR(Q8="",S8="",T8=""),"",ROUND(S8*T8,0))</f>
        <v/>
      </c>
      <c r="V8" s="12">
        <f>IF(U8="","",IF($C8="영세율",0,ROUND(U8*0.1,0)))</f>
        <v/>
      </c>
      <c r="W8" s="13" t="n"/>
      <c r="X8" s="11" t="n"/>
      <c r="Y8" s="11" t="n"/>
      <c r="Z8" s="11" t="n"/>
      <c r="AA8" s="11" t="n"/>
      <c r="AB8" s="12">
        <f>IF(OR(X8="",Z8="",AA8=""),"",ROUND(Z8*AA8,0))</f>
        <v/>
      </c>
      <c r="AC8" s="12">
        <f>IF(AB8="","",IF($C8="영세율",0,ROUND(AB8*0.1,0)))</f>
        <v/>
      </c>
      <c r="AD8" s="13" t="n"/>
      <c r="AE8" s="11" t="n"/>
      <c r="AF8" s="11" t="n"/>
      <c r="AG8" s="11" t="n"/>
      <c r="AH8" s="11" t="n"/>
      <c r="AI8" s="12">
        <f>IF(OR(AE8="",AG8="",AH8=""),"",ROUND(AG8*AH8,0))</f>
        <v/>
      </c>
      <c r="AJ8" s="12">
        <f>IF(AI8="","",IF($C8="영세율",0,ROUND(AI8*0.1,0)))</f>
        <v/>
      </c>
    </row>
    <row r="9" ht="18" customHeight="1">
      <c r="A9" s="10">
        <f>IF(B9="","",IF(TRIM(IF(NOT(OR(AND(ISNUMBER(B9),B9&gt;=36526,B9&lt;=73050),AND(ISNUMBER(B9),B9&gt;=20000101,B9&lt;=29991231),AND(NOT(ISNUMBER(B9)),LEN(B9)=8,ISNUMBER(VALUE(B9))))),"작성일자를 2026-09-19 또는 20260919 처럼 적어 주십시오. ","")&amp;IF(OR(C9="",AND(C9&lt;&gt;"일반",C9&lt;&gt;"영세율")),"종류를 일반 또는 영세율로 골라 주십시오. ","")&amp;IF(OR(D9="",AND(D9&lt;&gt;"영수",D9&lt;&gt;"청구")),"영수 또는 청구를 골라 주십시오. ","")&amp;IF(E9="","거래처를 골라 주십시오. ","")&amp;IF(AND(E9&lt;&gt;"",COUNTIF(거래처!$A$4:$A$43,SUBSTITUTE(SUBSTITUTE(SUBSTITUTE(E9,"~","~~"),"*","~*"),"?","~?"))=0),"거래처 시트에 없는 이름입니다. ","")&amp;IF(AND(E9&lt;&gt;"",COUNTIF(거래처!$A$4:$A$43,SUBSTITUTE(SUBSTITUTE(SUBSTITUTE(E9,"~","~~"),"*","~*"),"?","~?"))&gt;1),"거래처 시트에 같은 상호가 둘 이상입니다. ","")&amp;IF(AND(E9&lt;&gt;"",LEN(SUBSTITUTE(SUBSTITUTE(IFERROR(VLOOKUP(SUBSTITUTE(SUBSTITUTE(SUBSTITUTE(E9,"~","~~"),"*","~*"),"?","~?"),거래처!$A$4:$I$43,2,FALSE),""),"-","")," ",""))&lt;&gt;10,LEN(SUBSTITUTE(SUBSTITUTE(IFERROR(VLOOKUP(SUBSTITUTE(SUBSTITUTE(SUBSTITUTE(E9,"~","~~"),"*","~*"),"?","~?"),거래처!$A$4:$I$43,2,FALSE),""),"-","")," ",""))&lt;&gt;13),"거래처 등록번호가 10자리(사업자) 또는 13자리(주민)가 아닙니다. ","")&amp;IF(J9="","품목을 한 줄 이상 적어 주십시오. ","")&amp;IF(N(F9)=0,"공급가액 합계가 0입니다. 맞으면 그대로 두셔도 됩니다. ","")&amp;IF(AND(C9="영세율",N(G9)&lt;&gt;0),"영세율인데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","")&amp;IF(LENB(IFERROR(VLOOKUP(SUBSTITUTE(SUBSTITUTE(SUBSTITUTE(E9,"~","~~"),"*","~*"),"?","~?"),거래처!$A$4:$I$43,1,FALSE),""))&gt;70,"거래처 상호가 70byte(한글 35자)를 넘습니다. ","")&amp;IF(LEN(IFERROR(VLOOKUP(SUBSTITUTE(SUBSTITUTE(SUBSTITUTE(E9,"~","~~"),"*","~*"),"?","~?"),거래처!$A$4:$I$43,3,FALSE),""))&gt;4,"거래처 종사업장번호는 4자리까지입니다. ","")&amp;IF(AND(J9&lt;&gt;"",OR(NOT(ISNUMBER(I9)),I9&lt;1,I9&gt;31)),"품목1 일자는 1~31 사이 숫자로 적어 주십시오. ","")&amp;IF(LENB(J9)&gt;100,"품목1 이름이 100byte(한글 50자)를 넘습니다. ","")&amp;IF(LENB(K9)&gt;60,"품목1 규격이 60byte를 넘습니다. ","")&amp;IF(N(L9)&gt;=10^10,"품목1 수량이 너무 큽니다(정수 10자리까지). ","")&amp;IF(N(M9)&gt;=10^13,"품목1 단가가 너무 큽니다(정수 13자리까지). ","")&amp;IF(ROUND(N(L9)*100,0)&lt;&gt;N(L9)*100,"품목1 수량은 소수점 둘째 자리까지입니다. ","")&amp;IF(AND(Q9&lt;&gt;"",OR(NOT(ISNUMBER(P9)),P9&lt;1,P9&gt;31)),"품목2 일자는 1~31 사이 숫자로 적어 주십시오. ","")&amp;IF(LENB(Q9)&gt;100,"품목2 이름이 100byte(한글 50자)를 넘습니다. ","")&amp;IF(LENB(R9)&gt;60,"품목2 규격이 60byte를 넘습니다. ","")&amp;IF(N(S9)&gt;=10^10,"품목2 수량이 너무 큽니다(정수 10자리까지). ","")&amp;IF(N(T9)&gt;=10^13,"품목2 단가가 너무 큽니다(정수 13자리까지). ","")&amp;IF(ROUND(N(S9)*100,0)&lt;&gt;N(S9)*100,"품목2 수량은 소수점 둘째 자리까지입니다. ","")&amp;IF(AND(X9&lt;&gt;"",OR(NOT(ISNUMBER(W9)),W9&lt;1,W9&gt;31)),"품목3 일자는 1~31 사이 숫자로 적어 주십시오. ","")&amp;IF(LENB(X9)&gt;100,"품목3 이름이 100byte(한글 50자)를 넘습니다. ","")&amp;IF(LENB(Y9)&gt;60,"품목3 규격이 60byte를 넘습니다. ","")&amp;IF(N(Z9)&gt;=10^10,"품목3 수량이 너무 큽니다(정수 10자리까지). ","")&amp;IF(N(AA9)&gt;=10^13,"품목3 단가가 너무 큽니다(정수 13자리까지). ","")&amp;IF(ROUND(N(Z9)*100,0)&lt;&gt;N(Z9)*100,"품목3 수량은 소수점 둘째 자리까지입니다. ","")&amp;IF(AND(AE9&lt;&gt;"",OR(NOT(ISNUMBER(AD9)),AD9&lt;1,AD9&gt;31)),"품목4 일자는 1~31 사이 숫자로 적어 주십시오. ","")&amp;IF(LENB(AE9)&gt;100,"품목4 이름이 100byte(한글 50자)를 넘습니다. ","")&amp;IF(LENB(AF9)&gt;60,"품목4 규격이 60byte를 넘습니다. ","")&amp;IF(N(AG9)&gt;=10^10,"품목4 수량이 너무 큽니다(정수 10자리까지). ","")&amp;IF(N(AH9)&gt;=10^13,"품목4 단가가 너무 큽니다(정수 13자리까지). ","")&amp;IF(ROUND(N(AG9)*100,0)&lt;&gt;N(AG9)*100,"품목4 수량은 소수점 둘째 자리까지입니다. ",""))="","OK",TRIM(IF(NOT(OR(AND(ISNUMBER(B9),B9&gt;=36526,B9&lt;=73050),AND(ISNUMBER(B9),B9&gt;=20000101,B9&lt;=29991231),AND(NOT(ISNUMBER(B9)),LEN(B9)=8,ISNUMBER(VALUE(B9))))),"작성일자를 2026-09-19 또는 20260919 처럼 적어 주십시오. ","")&amp;IF(OR(C9="",AND(C9&lt;&gt;"일반",C9&lt;&gt;"영세율")),"종류를 일반 또는 영세율로 골라 주십시오. ","")&amp;IF(OR(D9="",AND(D9&lt;&gt;"영수",D9&lt;&gt;"청구")),"영수 또는 청구를 골라 주십시오. ","")&amp;IF(E9="","거래처를 골라 주십시오. ","")&amp;IF(AND(E9&lt;&gt;"",COUNTIF(거래처!$A$4:$A$43,SUBSTITUTE(SUBSTITUTE(SUBSTITUTE(E9,"~","~~"),"*","~*"),"?","~?"))=0),"거래처 시트에 없는 이름입니다. ","")&amp;IF(AND(E9&lt;&gt;"",COUNTIF(거래처!$A$4:$A$43,SUBSTITUTE(SUBSTITUTE(SUBSTITUTE(E9,"~","~~"),"*","~*"),"?","~?"))&gt;1),"거래처 시트에 같은 상호가 둘 이상입니다. ","")&amp;IF(AND(E9&lt;&gt;"",LEN(SUBSTITUTE(SUBSTITUTE(IFERROR(VLOOKUP(SUBSTITUTE(SUBSTITUTE(SUBSTITUTE(E9,"~","~~"),"*","~*"),"?","~?"),거래처!$A$4:$I$43,2,FALSE),""),"-","")," ",""))&lt;&gt;10,LEN(SUBSTITUTE(SUBSTITUTE(IFERROR(VLOOKUP(SUBSTITUTE(SUBSTITUTE(SUBSTITUTE(E9,"~","~~"),"*","~*"),"?","~?"),거래처!$A$4:$I$43,2,FALSE),""),"-","")," ",""))&lt;&gt;13),"거래처 등록번호가 10자리(사업자) 또는 13자리(주민)가 아닙니다. ","")&amp;IF(J9="","품목을 한 줄 이상 적어 주십시오. ","")&amp;IF(N(F9)=0,"공급가액 합계가 0입니다. 맞으면 그대로 두셔도 됩니다. ","")&amp;IF(AND(C9="영세율",N(G9)&lt;&gt;0),"영세율인데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","")&amp;IF(LENB(IFERROR(VLOOKUP(SUBSTITUTE(SUBSTITUTE(SUBSTITUTE(E9,"~","~~"),"*","~*"),"?","~?"),거래처!$A$4:$I$43,1,FALSE),""))&gt;70,"거래처 상호가 70byte(한글 35자)를 넘습니다. ","")&amp;IF(LEN(IFERROR(VLOOKUP(SUBSTITUTE(SUBSTITUTE(SUBSTITUTE(E9,"~","~~"),"*","~*"),"?","~?"),거래처!$A$4:$I$43,3,FALSE),""))&gt;4,"거래처 종사업장번호는 4자리까지입니다. ","")&amp;IF(AND(J9&lt;&gt;"",OR(NOT(ISNUMBER(I9)),I9&lt;1,I9&gt;31)),"품목1 일자는 1~31 사이 숫자로 적어 주십시오. ","")&amp;IF(LENB(J9)&gt;100,"품목1 이름이 100byte(한글 50자)를 넘습니다. ","")&amp;IF(LENB(K9)&gt;60,"품목1 규격이 60byte를 넘습니다. ","")&amp;IF(N(L9)&gt;=10^10,"품목1 수량이 너무 큽니다(정수 10자리까지). ","")&amp;IF(N(M9)&gt;=10^13,"품목1 단가가 너무 큽니다(정수 13자리까지). ","")&amp;IF(ROUND(N(L9)*100,0)&lt;&gt;N(L9)*100,"품목1 수량은 소수점 둘째 자리까지입니다. ","")&amp;IF(AND(Q9&lt;&gt;"",OR(NOT(ISNUMBER(P9)),P9&lt;1,P9&gt;31)),"품목2 일자는 1~31 사이 숫자로 적어 주십시오. ","")&amp;IF(LENB(Q9)&gt;100,"품목2 이름이 100byte(한글 50자)를 넘습니다. ","")&amp;IF(LENB(R9)&gt;60,"품목2 규격이 60byte를 넘습니다. ","")&amp;IF(N(S9)&gt;=10^10,"품목2 수량이 너무 큽니다(정수 10자리까지). ","")&amp;IF(N(T9)&gt;=10^13,"품목2 단가가 너무 큽니다(정수 13자리까지). ","")&amp;IF(ROUND(N(S9)*100,0)&lt;&gt;N(S9)*100,"품목2 수량은 소수점 둘째 자리까지입니다. ","")&amp;IF(AND(X9&lt;&gt;"",OR(NOT(ISNUMBER(W9)),W9&lt;1,W9&gt;31)),"품목3 일자는 1~31 사이 숫자로 적어 주십시오. ","")&amp;IF(LENB(X9)&gt;100,"품목3 이름이 100byte(한글 50자)를 넘습니다. ","")&amp;IF(LENB(Y9)&gt;60,"품목3 규격이 60byte를 넘습니다. ","")&amp;IF(N(Z9)&gt;=10^10,"품목3 수량이 너무 큽니다(정수 10자리까지). ","")&amp;IF(N(AA9)&gt;=10^13,"품목3 단가가 너무 큽니다(정수 13자리까지). ","")&amp;IF(ROUND(N(Z9)*100,0)&lt;&gt;N(Z9)*100,"품목3 수량은 소수점 둘째 자리까지입니다. ","")&amp;IF(AND(AE9&lt;&gt;"",OR(NOT(ISNUMBER(AD9)),AD9&lt;1,AD9&gt;31)),"품목4 일자는 1~31 사이 숫자로 적어 주십시오. ","")&amp;IF(LENB(AE9)&gt;100,"품목4 이름이 100byte(한글 50자)를 넘습니다. ","")&amp;IF(LENB(AF9)&gt;60,"품목4 규격이 60byte를 넘습니다. ","")&amp;IF(N(AG9)&gt;=10^10,"품목4 수량이 너무 큽니다(정수 10자리까지). ","")&amp;IF(N(AH9)&gt;=10^13,"품목4 단가가 너무 큽니다(정수 13자리까지). ","")&amp;IF(ROUND(N(AG9)*100,0)&lt;&gt;N(AG9)*100,"품목4 수량은 소수점 둘째 자리까지입니다. ",""))))</f>
        <v/>
      </c>
      <c r="B9" s="11" t="n"/>
      <c r="C9" s="11" t="n"/>
      <c r="D9" s="11" t="n"/>
      <c r="E9" s="11" t="n"/>
      <c r="F9" s="12">
        <f>IF(B9="","",N(N9)+N(U9)+N(AB9)+N(AI9))</f>
        <v/>
      </c>
      <c r="G9" s="12">
        <f>IF(B9="","",N(O9)+N(V9)+N(AC9)+N(AJ9))</f>
        <v/>
      </c>
      <c r="H9" s="11" t="n"/>
      <c r="I9" s="13" t="n"/>
      <c r="J9" s="11" t="n"/>
      <c r="K9" s="11" t="n"/>
      <c r="L9" s="11" t="n"/>
      <c r="M9" s="11" t="n"/>
      <c r="N9" s="12">
        <f>IF(OR(J9="",L9="",M9=""),"",ROUND(L9*M9,0))</f>
        <v/>
      </c>
      <c r="O9" s="12">
        <f>IF(N9="","",IF($C9="영세율",0,ROUND(N9*0.1,0)))</f>
        <v/>
      </c>
      <c r="P9" s="13" t="n"/>
      <c r="Q9" s="11" t="n"/>
      <c r="R9" s="11" t="n"/>
      <c r="S9" s="11" t="n"/>
      <c r="T9" s="11" t="n"/>
      <c r="U9" s="12">
        <f>IF(OR(Q9="",S9="",T9=""),"",ROUND(S9*T9,0))</f>
        <v/>
      </c>
      <c r="V9" s="12">
        <f>IF(U9="","",IF($C9="영세율",0,ROUND(U9*0.1,0)))</f>
        <v/>
      </c>
      <c r="W9" s="13" t="n"/>
      <c r="X9" s="11" t="n"/>
      <c r="Y9" s="11" t="n"/>
      <c r="Z9" s="11" t="n"/>
      <c r="AA9" s="11" t="n"/>
      <c r="AB9" s="12">
        <f>IF(OR(X9="",Z9="",AA9=""),"",ROUND(Z9*AA9,0))</f>
        <v/>
      </c>
      <c r="AC9" s="12">
        <f>IF(AB9="","",IF($C9="영세율",0,ROUND(AB9*0.1,0)))</f>
        <v/>
      </c>
      <c r="AD9" s="13" t="n"/>
      <c r="AE9" s="11" t="n"/>
      <c r="AF9" s="11" t="n"/>
      <c r="AG9" s="11" t="n"/>
      <c r="AH9" s="11" t="n"/>
      <c r="AI9" s="12">
        <f>IF(OR(AE9="",AG9="",AH9=""),"",ROUND(AG9*AH9,0))</f>
        <v/>
      </c>
      <c r="AJ9" s="12">
        <f>IF(AI9="","",IF($C9="영세율",0,ROUND(AI9*0.1,0)))</f>
        <v/>
      </c>
    </row>
    <row r="10" ht="18" customHeight="1">
      <c r="A10" s="10">
        <f>IF(B10="","",IF(TRIM(IF(NOT(OR(AND(ISNUMBER(B10),B10&gt;=36526,B10&lt;=73050),AND(ISNUMBER(B10),B10&gt;=20000101,B10&lt;=29991231),AND(NOT(ISNUMBER(B10)),LEN(B10)=8,ISNUMBER(VALUE(B10))))),"작성일자를 2026-09-19 또는 20260919 처럼 적어 주십시오. ","")&amp;IF(OR(C10="",AND(C10&lt;&gt;"일반",C10&lt;&gt;"영세율")),"종류를 일반 또는 영세율로 골라 주십시오. ","")&amp;IF(OR(D10="",AND(D10&lt;&gt;"영수",D10&lt;&gt;"청구")),"영수 또는 청구를 골라 주십시오. ","")&amp;IF(E10="","거래처를 골라 주십시오. ","")&amp;IF(AND(E10&lt;&gt;"",COUNTIF(거래처!$A$4:$A$43,SUBSTITUTE(SUBSTITUTE(SUBSTITUTE(E10,"~","~~"),"*","~*"),"?","~?"))=0),"거래처 시트에 없는 이름입니다. ","")&amp;IF(AND(E10&lt;&gt;"",COUNTIF(거래처!$A$4:$A$43,SUBSTITUTE(SUBSTITUTE(SUBSTITUTE(E10,"~","~~"),"*","~*"),"?","~?"))&gt;1),"거래처 시트에 같은 상호가 둘 이상입니다. ","")&amp;IF(AND(E10&lt;&gt;"",LEN(SUBSTITUTE(SUBSTITUTE(IFERROR(VLOOKUP(SUBSTITUTE(SUBSTITUTE(SUBSTITUTE(E10,"~","~~"),"*","~*"),"?","~?"),거래처!$A$4:$I$43,2,FALSE),""),"-","")," ",""))&lt;&gt;10,LEN(SUBSTITUTE(SUBSTITUTE(IFERROR(VLOOKUP(SUBSTITUTE(SUBSTITUTE(SUBSTITUTE(E10,"~","~~"),"*","~*"),"?","~?"),거래처!$A$4:$I$43,2,FALSE),""),"-","")," ",""))&lt;&gt;13),"거래처 등록번호가 10자리(사업자) 또는 13자리(주민)가 아닙니다. ","")&amp;IF(J10="","품목을 한 줄 이상 적어 주십시오. ","")&amp;IF(N(F10)=0,"공급가액 합계가 0입니다. 맞으면 그대로 두셔도 됩니다. ","")&amp;IF(AND(C10="영세율",N(G10)&lt;&gt;0),"영세율인데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","")&amp;IF(LENB(IFERROR(VLOOKUP(SUBSTITUTE(SUBSTITUTE(SUBSTITUTE(E10,"~","~~"),"*","~*"),"?","~?"),거래처!$A$4:$I$43,1,FALSE),""))&gt;70,"거래처 상호가 70byte(한글 35자)를 넘습니다. ","")&amp;IF(LEN(IFERROR(VLOOKUP(SUBSTITUTE(SUBSTITUTE(SUBSTITUTE(E10,"~","~~"),"*","~*"),"?","~?"),거래처!$A$4:$I$43,3,FALSE),""))&gt;4,"거래처 종사업장번호는 4자리까지입니다. ","")&amp;IF(AND(J10&lt;&gt;"",OR(NOT(ISNUMBER(I10)),I10&lt;1,I10&gt;31)),"품목1 일자는 1~31 사이 숫자로 적어 주십시오. ","")&amp;IF(LENB(J10)&gt;100,"품목1 이름이 100byte(한글 50자)를 넘습니다. ","")&amp;IF(LENB(K10)&gt;60,"품목1 규격이 60byte를 넘습니다. ","")&amp;IF(N(L10)&gt;=10^10,"품목1 수량이 너무 큽니다(정수 10자리까지). ","")&amp;IF(N(M10)&gt;=10^13,"품목1 단가가 너무 큽니다(정수 13자리까지). ","")&amp;IF(ROUND(N(L10)*100,0)&lt;&gt;N(L10)*100,"품목1 수량은 소수점 둘째 자리까지입니다. ","")&amp;IF(AND(Q10&lt;&gt;"",OR(NOT(ISNUMBER(P10)),P10&lt;1,P10&gt;31)),"품목2 일자는 1~31 사이 숫자로 적어 주십시오. ","")&amp;IF(LENB(Q10)&gt;100,"품목2 이름이 100byte(한글 50자)를 넘습니다. ","")&amp;IF(LENB(R10)&gt;60,"품목2 규격이 60byte를 넘습니다. ","")&amp;IF(N(S10)&gt;=10^10,"품목2 수량이 너무 큽니다(정수 10자리까지). ","")&amp;IF(N(T10)&gt;=10^13,"품목2 단가가 너무 큽니다(정수 13자리까지). ","")&amp;IF(ROUND(N(S10)*100,0)&lt;&gt;N(S10)*100,"품목2 수량은 소수점 둘째 자리까지입니다. ","")&amp;IF(AND(X10&lt;&gt;"",OR(NOT(ISNUMBER(W10)),W10&lt;1,W10&gt;31)),"품목3 일자는 1~31 사이 숫자로 적어 주십시오. ","")&amp;IF(LENB(X10)&gt;100,"품목3 이름이 100byte(한글 50자)를 넘습니다. ","")&amp;IF(LENB(Y10)&gt;60,"품목3 규격이 60byte를 넘습니다. ","")&amp;IF(N(Z10)&gt;=10^10,"품목3 수량이 너무 큽니다(정수 10자리까지). ","")&amp;IF(N(AA10)&gt;=10^13,"품목3 단가가 너무 큽니다(정수 13자리까지). ","")&amp;IF(ROUND(N(Z10)*100,0)&lt;&gt;N(Z10)*100,"품목3 수량은 소수점 둘째 자리까지입니다. ","")&amp;IF(AND(AE10&lt;&gt;"",OR(NOT(ISNUMBER(AD10)),AD10&lt;1,AD10&gt;31)),"품목4 일자는 1~31 사이 숫자로 적어 주십시오. ","")&amp;IF(LENB(AE10)&gt;100,"품목4 이름이 100byte(한글 50자)를 넘습니다. ","")&amp;IF(LENB(AF10)&gt;60,"품목4 규격이 60byte를 넘습니다. ","")&amp;IF(N(AG10)&gt;=10^10,"품목4 수량이 너무 큽니다(정수 10자리까지). ","")&amp;IF(N(AH10)&gt;=10^13,"품목4 단가가 너무 큽니다(정수 13자리까지). ","")&amp;IF(ROUND(N(AG10)*100,0)&lt;&gt;N(AG10)*100,"품목4 수량은 소수점 둘째 자리까지입니다. ",""))="","OK",TRIM(IF(NOT(OR(AND(ISNUMBER(B10),B10&gt;=36526,B10&lt;=73050),AND(ISNUMBER(B10),B10&gt;=20000101,B10&lt;=29991231),AND(NOT(ISNUMBER(B10)),LEN(B10)=8,ISNUMBER(VALUE(B10))))),"작성일자를 2026-09-19 또는 20260919 처럼 적어 주십시오. ","")&amp;IF(OR(C10="",AND(C10&lt;&gt;"일반",C10&lt;&gt;"영세율")),"종류를 일반 또는 영세율로 골라 주십시오. ","")&amp;IF(OR(D10="",AND(D10&lt;&gt;"영수",D10&lt;&gt;"청구")),"영수 또는 청구를 골라 주십시오. ","")&amp;IF(E10="","거래처를 골라 주십시오. ","")&amp;IF(AND(E10&lt;&gt;"",COUNTIF(거래처!$A$4:$A$43,SUBSTITUTE(SUBSTITUTE(SUBSTITUTE(E10,"~","~~"),"*","~*"),"?","~?"))=0),"거래처 시트에 없는 이름입니다. ","")&amp;IF(AND(E10&lt;&gt;"",COUNTIF(거래처!$A$4:$A$43,SUBSTITUTE(SUBSTITUTE(SUBSTITUTE(E10,"~","~~"),"*","~*"),"?","~?"))&gt;1),"거래처 시트에 같은 상호가 둘 이상입니다. ","")&amp;IF(AND(E10&lt;&gt;"",LEN(SUBSTITUTE(SUBSTITUTE(IFERROR(VLOOKUP(SUBSTITUTE(SUBSTITUTE(SUBSTITUTE(E10,"~","~~"),"*","~*"),"?","~?"),거래처!$A$4:$I$43,2,FALSE),""),"-","")," ",""))&lt;&gt;10,LEN(SUBSTITUTE(SUBSTITUTE(IFERROR(VLOOKUP(SUBSTITUTE(SUBSTITUTE(SUBSTITUTE(E10,"~","~~"),"*","~*"),"?","~?"),거래처!$A$4:$I$43,2,FALSE),""),"-","")," ",""))&lt;&gt;13),"거래처 등록번호가 10자리(사업자) 또는 13자리(주민)가 아닙니다. ","")&amp;IF(J10="","품목을 한 줄 이상 적어 주십시오. ","")&amp;IF(N(F10)=0,"공급가액 합계가 0입니다. 맞으면 그대로 두셔도 됩니다. ","")&amp;IF(AND(C10="영세율",N(G10)&lt;&gt;0),"영세율인데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","")&amp;IF(LENB(IFERROR(VLOOKUP(SUBSTITUTE(SUBSTITUTE(SUBSTITUTE(E10,"~","~~"),"*","~*"),"?","~?"),거래처!$A$4:$I$43,1,FALSE),""))&gt;70,"거래처 상호가 70byte(한글 35자)를 넘습니다. ","")&amp;IF(LEN(IFERROR(VLOOKUP(SUBSTITUTE(SUBSTITUTE(SUBSTITUTE(E10,"~","~~"),"*","~*"),"?","~?"),거래처!$A$4:$I$43,3,FALSE),""))&gt;4,"거래처 종사업장번호는 4자리까지입니다. ","")&amp;IF(AND(J10&lt;&gt;"",OR(NOT(ISNUMBER(I10)),I10&lt;1,I10&gt;31)),"품목1 일자는 1~31 사이 숫자로 적어 주십시오. ","")&amp;IF(LENB(J10)&gt;100,"품목1 이름이 100byte(한글 50자)를 넘습니다. ","")&amp;IF(LENB(K10)&gt;60,"품목1 규격이 60byte를 넘습니다. ","")&amp;IF(N(L10)&gt;=10^10,"품목1 수량이 너무 큽니다(정수 10자리까지). ","")&amp;IF(N(M10)&gt;=10^13,"품목1 단가가 너무 큽니다(정수 13자리까지). ","")&amp;IF(ROUND(N(L10)*100,0)&lt;&gt;N(L10)*100,"품목1 수량은 소수점 둘째 자리까지입니다. ","")&amp;IF(AND(Q10&lt;&gt;"",OR(NOT(ISNUMBER(P10)),P10&lt;1,P10&gt;31)),"품목2 일자는 1~31 사이 숫자로 적어 주십시오. ","")&amp;IF(LENB(Q10)&gt;100,"품목2 이름이 100byte(한글 50자)를 넘습니다. ","")&amp;IF(LENB(R10)&gt;60,"품목2 규격이 60byte를 넘습니다. ","")&amp;IF(N(S10)&gt;=10^10,"품목2 수량이 너무 큽니다(정수 10자리까지). ","")&amp;IF(N(T10)&gt;=10^13,"품목2 단가가 너무 큽니다(정수 13자리까지). ","")&amp;IF(ROUND(N(S10)*100,0)&lt;&gt;N(S10)*100,"품목2 수량은 소수점 둘째 자리까지입니다. ","")&amp;IF(AND(X10&lt;&gt;"",OR(NOT(ISNUMBER(W10)),W10&lt;1,W10&gt;31)),"품목3 일자는 1~31 사이 숫자로 적어 주십시오. ","")&amp;IF(LENB(X10)&gt;100,"품목3 이름이 100byte(한글 50자)를 넘습니다. ","")&amp;IF(LENB(Y10)&gt;60,"품목3 규격이 60byte를 넘습니다. ","")&amp;IF(N(Z10)&gt;=10^10,"품목3 수량이 너무 큽니다(정수 10자리까지). ","")&amp;IF(N(AA10)&gt;=10^13,"품목3 단가가 너무 큽니다(정수 13자리까지). ","")&amp;IF(ROUND(N(Z10)*100,0)&lt;&gt;N(Z10)*100,"품목3 수량은 소수점 둘째 자리까지입니다. ","")&amp;IF(AND(AE10&lt;&gt;"",OR(NOT(ISNUMBER(AD10)),AD10&lt;1,AD10&gt;31)),"품목4 일자는 1~31 사이 숫자로 적어 주십시오. ","")&amp;IF(LENB(AE10)&gt;100,"품목4 이름이 100byte(한글 50자)를 넘습니다. ","")&amp;IF(LENB(AF10)&gt;60,"품목4 규격이 60byte를 넘습니다. ","")&amp;IF(N(AG10)&gt;=10^10,"품목4 수량이 너무 큽니다(정수 10자리까지). ","")&amp;IF(N(AH10)&gt;=10^13,"품목4 단가가 너무 큽니다(정수 13자리까지). ","")&amp;IF(ROUND(N(AG10)*100,0)&lt;&gt;N(AG10)*100,"품목4 수량은 소수점 둘째 자리까지입니다. ",""))))</f>
        <v/>
      </c>
      <c r="B10" s="11" t="n"/>
      <c r="C10" s="11" t="n"/>
      <c r="D10" s="11" t="n"/>
      <c r="E10" s="11" t="n"/>
      <c r="F10" s="12">
        <f>IF(B10="","",N(N10)+N(U10)+N(AB10)+N(AI10))</f>
        <v/>
      </c>
      <c r="G10" s="12">
        <f>IF(B10="","",N(O10)+N(V10)+N(AC10)+N(AJ10))</f>
        <v/>
      </c>
      <c r="H10" s="11" t="n"/>
      <c r="I10" s="13" t="n"/>
      <c r="J10" s="11" t="n"/>
      <c r="K10" s="11" t="n"/>
      <c r="L10" s="11" t="n"/>
      <c r="M10" s="11" t="n"/>
      <c r="N10" s="12">
        <f>IF(OR(J10="",L10="",M10=""),"",ROUND(L10*M10,0))</f>
        <v/>
      </c>
      <c r="O10" s="12">
        <f>IF(N10="","",IF($C10="영세율",0,ROUND(N10*0.1,0)))</f>
        <v/>
      </c>
      <c r="P10" s="13" t="n"/>
      <c r="Q10" s="11" t="n"/>
      <c r="R10" s="11" t="n"/>
      <c r="S10" s="11" t="n"/>
      <c r="T10" s="11" t="n"/>
      <c r="U10" s="12">
        <f>IF(OR(Q10="",S10="",T10=""),"",ROUND(S10*T10,0))</f>
        <v/>
      </c>
      <c r="V10" s="12">
        <f>IF(U10="","",IF($C10="영세율",0,ROUND(U10*0.1,0)))</f>
        <v/>
      </c>
      <c r="W10" s="13" t="n"/>
      <c r="X10" s="11" t="n"/>
      <c r="Y10" s="11" t="n"/>
      <c r="Z10" s="11" t="n"/>
      <c r="AA10" s="11" t="n"/>
      <c r="AB10" s="12">
        <f>IF(OR(X10="",Z10="",AA10=""),"",ROUND(Z10*AA10,0))</f>
        <v/>
      </c>
      <c r="AC10" s="12">
        <f>IF(AB10="","",IF($C10="영세율",0,ROUND(AB10*0.1,0)))</f>
        <v/>
      </c>
      <c r="AD10" s="13" t="n"/>
      <c r="AE10" s="11" t="n"/>
      <c r="AF10" s="11" t="n"/>
      <c r="AG10" s="11" t="n"/>
      <c r="AH10" s="11" t="n"/>
      <c r="AI10" s="12">
        <f>IF(OR(AE10="",AG10="",AH10=""),"",ROUND(AG10*AH10,0))</f>
        <v/>
      </c>
      <c r="AJ10" s="12">
        <f>IF(AI10="","",IF($C10="영세율",0,ROUND(AI10*0.1,0)))</f>
        <v/>
      </c>
    </row>
    <row r="11" ht="18" customHeight="1">
      <c r="A11" s="10">
        <f>IF(B11="","",IF(TRIM(IF(NOT(OR(AND(ISNUMBER(B11),B11&gt;=36526,B11&lt;=73050),AND(ISNUMBER(B11),B11&gt;=20000101,B11&lt;=29991231),AND(NOT(ISNUMBER(B11)),LEN(B11)=8,ISNUMBER(VALUE(B11))))),"작성일자를 2026-09-19 또는 20260919 처럼 적어 주십시오. ","")&amp;IF(OR(C11="",AND(C11&lt;&gt;"일반",C11&lt;&gt;"영세율")),"종류를 일반 또는 영세율로 골라 주십시오. ","")&amp;IF(OR(D11="",AND(D11&lt;&gt;"영수",D11&lt;&gt;"청구")),"영수 또는 청구를 골라 주십시오. ","")&amp;IF(E11="","거래처를 골라 주십시오. ","")&amp;IF(AND(E11&lt;&gt;"",COUNTIF(거래처!$A$4:$A$43,SUBSTITUTE(SUBSTITUTE(SUBSTITUTE(E11,"~","~~"),"*","~*"),"?","~?"))=0),"거래처 시트에 없는 이름입니다. ","")&amp;IF(AND(E11&lt;&gt;"",COUNTIF(거래처!$A$4:$A$43,SUBSTITUTE(SUBSTITUTE(SUBSTITUTE(E11,"~","~~"),"*","~*"),"?","~?"))&gt;1),"거래처 시트에 같은 상호가 둘 이상입니다. ","")&amp;IF(AND(E11&lt;&gt;"",LEN(SUBSTITUTE(SUBSTITUTE(IFERROR(VLOOKUP(SUBSTITUTE(SUBSTITUTE(SUBSTITUTE(E11,"~","~~"),"*","~*"),"?","~?"),거래처!$A$4:$I$43,2,FALSE),""),"-","")," ",""))&lt;&gt;10,LEN(SUBSTITUTE(SUBSTITUTE(IFERROR(VLOOKUP(SUBSTITUTE(SUBSTITUTE(SUBSTITUTE(E11,"~","~~"),"*","~*"),"?","~?"),거래처!$A$4:$I$43,2,FALSE),""),"-","")," ",""))&lt;&gt;13),"거래처 등록번호가 10자리(사업자) 또는 13자리(주민)가 아닙니다. ","")&amp;IF(J11="","품목을 한 줄 이상 적어 주십시오. ","")&amp;IF(N(F11)=0,"공급가액 합계가 0입니다. 맞으면 그대로 두셔도 됩니다. ","")&amp;IF(AND(C11="영세율",N(G11)&lt;&gt;0),"영세율인데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","")&amp;IF(LENB(IFERROR(VLOOKUP(SUBSTITUTE(SUBSTITUTE(SUBSTITUTE(E11,"~","~~"),"*","~*"),"?","~?"),거래처!$A$4:$I$43,1,FALSE),""))&gt;70,"거래처 상호가 70byte(한글 35자)를 넘습니다. ","")&amp;IF(LEN(IFERROR(VLOOKUP(SUBSTITUTE(SUBSTITUTE(SUBSTITUTE(E11,"~","~~"),"*","~*"),"?","~?"),거래처!$A$4:$I$43,3,FALSE),""))&gt;4,"거래처 종사업장번호는 4자리까지입니다. ","")&amp;IF(AND(J11&lt;&gt;"",OR(NOT(ISNUMBER(I11)),I11&lt;1,I11&gt;31)),"품목1 일자는 1~31 사이 숫자로 적어 주십시오. ","")&amp;IF(LENB(J11)&gt;100,"품목1 이름이 100byte(한글 50자)를 넘습니다. ","")&amp;IF(LENB(K11)&gt;60,"품목1 규격이 60byte를 넘습니다. ","")&amp;IF(N(L11)&gt;=10^10,"품목1 수량이 너무 큽니다(정수 10자리까지). ","")&amp;IF(N(M11)&gt;=10^13,"품목1 단가가 너무 큽니다(정수 13자리까지). ","")&amp;IF(ROUND(N(L11)*100,0)&lt;&gt;N(L11)*100,"품목1 수량은 소수점 둘째 자리까지입니다. ","")&amp;IF(AND(Q11&lt;&gt;"",OR(NOT(ISNUMBER(P11)),P11&lt;1,P11&gt;31)),"품목2 일자는 1~31 사이 숫자로 적어 주십시오. ","")&amp;IF(LENB(Q11)&gt;100,"품목2 이름이 100byte(한글 50자)를 넘습니다. ","")&amp;IF(LENB(R11)&gt;60,"품목2 규격이 60byte를 넘습니다. ","")&amp;IF(N(S11)&gt;=10^10,"품목2 수량이 너무 큽니다(정수 10자리까지). ","")&amp;IF(N(T11)&gt;=10^13,"품목2 단가가 너무 큽니다(정수 13자리까지). ","")&amp;IF(ROUND(N(S11)*100,0)&lt;&gt;N(S11)*100,"품목2 수량은 소수점 둘째 자리까지입니다. ","")&amp;IF(AND(X11&lt;&gt;"",OR(NOT(ISNUMBER(W11)),W11&lt;1,W11&gt;31)),"품목3 일자는 1~31 사이 숫자로 적어 주십시오. ","")&amp;IF(LENB(X11)&gt;100,"품목3 이름이 100byte(한글 50자)를 넘습니다. ","")&amp;IF(LENB(Y11)&gt;60,"품목3 규격이 60byte를 넘습니다. ","")&amp;IF(N(Z11)&gt;=10^10,"품목3 수량이 너무 큽니다(정수 10자리까지). ","")&amp;IF(N(AA11)&gt;=10^13,"품목3 단가가 너무 큽니다(정수 13자리까지). ","")&amp;IF(ROUND(N(Z11)*100,0)&lt;&gt;N(Z11)*100,"품목3 수량은 소수점 둘째 자리까지입니다. ","")&amp;IF(AND(AE11&lt;&gt;"",OR(NOT(ISNUMBER(AD11)),AD11&lt;1,AD11&gt;31)),"품목4 일자는 1~31 사이 숫자로 적어 주십시오. ","")&amp;IF(LENB(AE11)&gt;100,"품목4 이름이 100byte(한글 50자)를 넘습니다. ","")&amp;IF(LENB(AF11)&gt;60,"품목4 규격이 60byte를 넘습니다. ","")&amp;IF(N(AG11)&gt;=10^10,"품목4 수량이 너무 큽니다(정수 10자리까지). ","")&amp;IF(N(AH11)&gt;=10^13,"품목4 단가가 너무 큽니다(정수 13자리까지). ","")&amp;IF(ROUND(N(AG11)*100,0)&lt;&gt;N(AG11)*100,"품목4 수량은 소수점 둘째 자리까지입니다. ",""))="","OK",TRIM(IF(NOT(OR(AND(ISNUMBER(B11),B11&gt;=36526,B11&lt;=73050),AND(ISNUMBER(B11),B11&gt;=20000101,B11&lt;=29991231),AND(NOT(ISNUMBER(B11)),LEN(B11)=8,ISNUMBER(VALUE(B11))))),"작성일자를 2026-09-19 또는 20260919 처럼 적어 주십시오. ","")&amp;IF(OR(C11="",AND(C11&lt;&gt;"일반",C11&lt;&gt;"영세율")),"종류를 일반 또는 영세율로 골라 주십시오. ","")&amp;IF(OR(D11="",AND(D11&lt;&gt;"영수",D11&lt;&gt;"청구")),"영수 또는 청구를 골라 주십시오. ","")&amp;IF(E11="","거래처를 골라 주십시오. ","")&amp;IF(AND(E11&lt;&gt;"",COUNTIF(거래처!$A$4:$A$43,SUBSTITUTE(SUBSTITUTE(SUBSTITUTE(E11,"~","~~"),"*","~*"),"?","~?"))=0),"거래처 시트에 없는 이름입니다. ","")&amp;IF(AND(E11&lt;&gt;"",COUNTIF(거래처!$A$4:$A$43,SUBSTITUTE(SUBSTITUTE(SUBSTITUTE(E11,"~","~~"),"*","~*"),"?","~?"))&gt;1),"거래처 시트에 같은 상호가 둘 이상입니다. ","")&amp;IF(AND(E11&lt;&gt;"",LEN(SUBSTITUTE(SUBSTITUTE(IFERROR(VLOOKUP(SUBSTITUTE(SUBSTITUTE(SUBSTITUTE(E11,"~","~~"),"*","~*"),"?","~?"),거래처!$A$4:$I$43,2,FALSE),""),"-","")," ",""))&lt;&gt;10,LEN(SUBSTITUTE(SUBSTITUTE(IFERROR(VLOOKUP(SUBSTITUTE(SUBSTITUTE(SUBSTITUTE(E11,"~","~~"),"*","~*"),"?","~?"),거래처!$A$4:$I$43,2,FALSE),""),"-","")," ",""))&lt;&gt;13),"거래처 등록번호가 10자리(사업자) 또는 13자리(주민)가 아닙니다. ","")&amp;IF(J11="","품목을 한 줄 이상 적어 주십시오. ","")&amp;IF(N(F11)=0,"공급가액 합계가 0입니다. 맞으면 그대로 두셔도 됩니다. ","")&amp;IF(AND(C11="영세율",N(G11)&lt;&gt;0),"영세율인데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","")&amp;IF(LENB(IFERROR(VLOOKUP(SUBSTITUTE(SUBSTITUTE(SUBSTITUTE(E11,"~","~~"),"*","~*"),"?","~?"),거래처!$A$4:$I$43,1,FALSE),""))&gt;70,"거래처 상호가 70byte(한글 35자)를 넘습니다. ","")&amp;IF(LEN(IFERROR(VLOOKUP(SUBSTITUTE(SUBSTITUTE(SUBSTITUTE(E11,"~","~~"),"*","~*"),"?","~?"),거래처!$A$4:$I$43,3,FALSE),""))&gt;4,"거래처 종사업장번호는 4자리까지입니다. ","")&amp;IF(AND(J11&lt;&gt;"",OR(NOT(ISNUMBER(I11)),I11&lt;1,I11&gt;31)),"품목1 일자는 1~31 사이 숫자로 적어 주십시오. ","")&amp;IF(LENB(J11)&gt;100,"품목1 이름이 100byte(한글 50자)를 넘습니다. ","")&amp;IF(LENB(K11)&gt;60,"품목1 규격이 60byte를 넘습니다. ","")&amp;IF(N(L11)&gt;=10^10,"품목1 수량이 너무 큽니다(정수 10자리까지). ","")&amp;IF(N(M11)&gt;=10^13,"품목1 단가가 너무 큽니다(정수 13자리까지). ","")&amp;IF(ROUND(N(L11)*100,0)&lt;&gt;N(L11)*100,"품목1 수량은 소수점 둘째 자리까지입니다. ","")&amp;IF(AND(Q11&lt;&gt;"",OR(NOT(ISNUMBER(P11)),P11&lt;1,P11&gt;31)),"품목2 일자는 1~31 사이 숫자로 적어 주십시오. ","")&amp;IF(LENB(Q11)&gt;100,"품목2 이름이 100byte(한글 50자)를 넘습니다. ","")&amp;IF(LENB(R11)&gt;60,"품목2 규격이 60byte를 넘습니다. ","")&amp;IF(N(S11)&gt;=10^10,"품목2 수량이 너무 큽니다(정수 10자리까지). ","")&amp;IF(N(T11)&gt;=10^13,"품목2 단가가 너무 큽니다(정수 13자리까지). ","")&amp;IF(ROUND(N(S11)*100,0)&lt;&gt;N(S11)*100,"품목2 수량은 소수점 둘째 자리까지입니다. ","")&amp;IF(AND(X11&lt;&gt;"",OR(NOT(ISNUMBER(W11)),W11&lt;1,W11&gt;31)),"품목3 일자는 1~31 사이 숫자로 적어 주십시오. ","")&amp;IF(LENB(X11)&gt;100,"품목3 이름이 100byte(한글 50자)를 넘습니다. ","")&amp;IF(LENB(Y11)&gt;60,"품목3 규격이 60byte를 넘습니다. ","")&amp;IF(N(Z11)&gt;=10^10,"품목3 수량이 너무 큽니다(정수 10자리까지). ","")&amp;IF(N(AA11)&gt;=10^13,"품목3 단가가 너무 큽니다(정수 13자리까지). ","")&amp;IF(ROUND(N(Z11)*100,0)&lt;&gt;N(Z11)*100,"품목3 수량은 소수점 둘째 자리까지입니다. ","")&amp;IF(AND(AE11&lt;&gt;"",OR(NOT(ISNUMBER(AD11)),AD11&lt;1,AD11&gt;31)),"품목4 일자는 1~31 사이 숫자로 적어 주십시오. ","")&amp;IF(LENB(AE11)&gt;100,"품목4 이름이 100byte(한글 50자)를 넘습니다. ","")&amp;IF(LENB(AF11)&gt;60,"품목4 규격이 60byte를 넘습니다. ","")&amp;IF(N(AG11)&gt;=10^10,"품목4 수량이 너무 큽니다(정수 10자리까지). ","")&amp;IF(N(AH11)&gt;=10^13,"품목4 단가가 너무 큽니다(정수 13자리까지). ","")&amp;IF(ROUND(N(AG11)*100,0)&lt;&gt;N(AG11)*100,"품목4 수량은 소수점 둘째 자리까지입니다. ",""))))</f>
        <v/>
      </c>
      <c r="B11" s="11" t="n"/>
      <c r="C11" s="11" t="n"/>
      <c r="D11" s="11" t="n"/>
      <c r="E11" s="11" t="n"/>
      <c r="F11" s="12">
        <f>IF(B11="","",N(N11)+N(U11)+N(AB11)+N(AI11))</f>
        <v/>
      </c>
      <c r="G11" s="12">
        <f>IF(B11="","",N(O11)+N(V11)+N(AC11)+N(AJ11))</f>
        <v/>
      </c>
      <c r="H11" s="11" t="n"/>
      <c r="I11" s="13" t="n"/>
      <c r="J11" s="11" t="n"/>
      <c r="K11" s="11" t="n"/>
      <c r="L11" s="11" t="n"/>
      <c r="M11" s="11" t="n"/>
      <c r="N11" s="12">
        <f>IF(OR(J11="",L11="",M11=""),"",ROUND(L11*M11,0))</f>
        <v/>
      </c>
      <c r="O11" s="12">
        <f>IF(N11="","",IF($C11="영세율",0,ROUND(N11*0.1,0)))</f>
        <v/>
      </c>
      <c r="P11" s="13" t="n"/>
      <c r="Q11" s="11" t="n"/>
      <c r="R11" s="11" t="n"/>
      <c r="S11" s="11" t="n"/>
      <c r="T11" s="11" t="n"/>
      <c r="U11" s="12">
        <f>IF(OR(Q11="",S11="",T11=""),"",ROUND(S11*T11,0))</f>
        <v/>
      </c>
      <c r="V11" s="12">
        <f>IF(U11="","",IF($C11="영세율",0,ROUND(U11*0.1,0)))</f>
        <v/>
      </c>
      <c r="W11" s="13" t="n"/>
      <c r="X11" s="11" t="n"/>
      <c r="Y11" s="11" t="n"/>
      <c r="Z11" s="11" t="n"/>
      <c r="AA11" s="11" t="n"/>
      <c r="AB11" s="12">
        <f>IF(OR(X11="",Z11="",AA11=""),"",ROUND(Z11*AA11,0))</f>
        <v/>
      </c>
      <c r="AC11" s="12">
        <f>IF(AB11="","",IF($C11="영세율",0,ROUND(AB11*0.1,0)))</f>
        <v/>
      </c>
      <c r="AD11" s="13" t="n"/>
      <c r="AE11" s="11" t="n"/>
      <c r="AF11" s="11" t="n"/>
      <c r="AG11" s="11" t="n"/>
      <c r="AH11" s="11" t="n"/>
      <c r="AI11" s="12">
        <f>IF(OR(AE11="",AG11="",AH11=""),"",ROUND(AG11*AH11,0))</f>
        <v/>
      </c>
      <c r="AJ11" s="12">
        <f>IF(AI11="","",IF($C11="영세율",0,ROUND(AI11*0.1,0)))</f>
        <v/>
      </c>
    </row>
    <row r="12" ht="18" customHeight="1">
      <c r="A12" s="10">
        <f>IF(B12="","",IF(TRIM(IF(NOT(OR(AND(ISNUMBER(B12),B12&gt;=36526,B12&lt;=73050),AND(ISNUMBER(B12),B12&gt;=20000101,B12&lt;=29991231),AND(NOT(ISNUMBER(B12)),LEN(B12)=8,ISNUMBER(VALUE(B12))))),"작성일자를 2026-09-19 또는 20260919 처럼 적어 주십시오. ","")&amp;IF(OR(C12="",AND(C12&lt;&gt;"일반",C12&lt;&gt;"영세율")),"종류를 일반 또는 영세율로 골라 주십시오. ","")&amp;IF(OR(D12="",AND(D12&lt;&gt;"영수",D12&lt;&gt;"청구")),"영수 또는 청구를 골라 주십시오. ","")&amp;IF(E12="","거래처를 골라 주십시오. ","")&amp;IF(AND(E12&lt;&gt;"",COUNTIF(거래처!$A$4:$A$43,SUBSTITUTE(SUBSTITUTE(SUBSTITUTE(E12,"~","~~"),"*","~*"),"?","~?"))=0),"거래처 시트에 없는 이름입니다. ","")&amp;IF(AND(E12&lt;&gt;"",COUNTIF(거래처!$A$4:$A$43,SUBSTITUTE(SUBSTITUTE(SUBSTITUTE(E12,"~","~~"),"*","~*"),"?","~?"))&gt;1),"거래처 시트에 같은 상호가 둘 이상입니다. ","")&amp;IF(AND(E12&lt;&gt;"",LEN(SUBSTITUTE(SUBSTITUTE(IFERROR(VLOOKUP(SUBSTITUTE(SUBSTITUTE(SUBSTITUTE(E12,"~","~~"),"*","~*"),"?","~?"),거래처!$A$4:$I$43,2,FALSE),""),"-","")," ",""))&lt;&gt;10,LEN(SUBSTITUTE(SUBSTITUTE(IFERROR(VLOOKUP(SUBSTITUTE(SUBSTITUTE(SUBSTITUTE(E12,"~","~~"),"*","~*"),"?","~?"),거래처!$A$4:$I$43,2,FALSE),""),"-","")," ",""))&lt;&gt;13),"거래처 등록번호가 10자리(사업자) 또는 13자리(주민)가 아닙니다. ","")&amp;IF(J12="","품목을 한 줄 이상 적어 주십시오. ","")&amp;IF(N(F12)=0,"공급가액 합계가 0입니다. 맞으면 그대로 두셔도 됩니다. ","")&amp;IF(AND(C12="영세율",N(G12)&lt;&gt;0),"영세율인데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","")&amp;IF(LENB(IFERROR(VLOOKUP(SUBSTITUTE(SUBSTITUTE(SUBSTITUTE(E12,"~","~~"),"*","~*"),"?","~?"),거래처!$A$4:$I$43,1,FALSE),""))&gt;70,"거래처 상호가 70byte(한글 35자)를 넘습니다. ","")&amp;IF(LEN(IFERROR(VLOOKUP(SUBSTITUTE(SUBSTITUTE(SUBSTITUTE(E12,"~","~~"),"*","~*"),"?","~?"),거래처!$A$4:$I$43,3,FALSE),""))&gt;4,"거래처 종사업장번호는 4자리까지입니다. ","")&amp;IF(AND(J12&lt;&gt;"",OR(NOT(ISNUMBER(I12)),I12&lt;1,I12&gt;31)),"품목1 일자는 1~31 사이 숫자로 적어 주십시오. ","")&amp;IF(LENB(J12)&gt;100,"품목1 이름이 100byte(한글 50자)를 넘습니다. ","")&amp;IF(LENB(K12)&gt;60,"품목1 규격이 60byte를 넘습니다. ","")&amp;IF(N(L12)&gt;=10^10,"품목1 수량이 너무 큽니다(정수 10자리까지). ","")&amp;IF(N(M12)&gt;=10^13,"품목1 단가가 너무 큽니다(정수 13자리까지). ","")&amp;IF(ROUND(N(L12)*100,0)&lt;&gt;N(L12)*100,"품목1 수량은 소수점 둘째 자리까지입니다. ","")&amp;IF(AND(Q12&lt;&gt;"",OR(NOT(ISNUMBER(P12)),P12&lt;1,P12&gt;31)),"품목2 일자는 1~31 사이 숫자로 적어 주십시오. ","")&amp;IF(LENB(Q12)&gt;100,"품목2 이름이 100byte(한글 50자)를 넘습니다. ","")&amp;IF(LENB(R12)&gt;60,"품목2 규격이 60byte를 넘습니다. ","")&amp;IF(N(S12)&gt;=10^10,"품목2 수량이 너무 큽니다(정수 10자리까지). ","")&amp;IF(N(T12)&gt;=10^13,"품목2 단가가 너무 큽니다(정수 13자리까지). ","")&amp;IF(ROUND(N(S12)*100,0)&lt;&gt;N(S12)*100,"품목2 수량은 소수점 둘째 자리까지입니다. ","")&amp;IF(AND(X12&lt;&gt;"",OR(NOT(ISNUMBER(W12)),W12&lt;1,W12&gt;31)),"품목3 일자는 1~31 사이 숫자로 적어 주십시오. ","")&amp;IF(LENB(X12)&gt;100,"품목3 이름이 100byte(한글 50자)를 넘습니다. ","")&amp;IF(LENB(Y12)&gt;60,"품목3 규격이 60byte를 넘습니다. ","")&amp;IF(N(Z12)&gt;=10^10,"품목3 수량이 너무 큽니다(정수 10자리까지). ","")&amp;IF(N(AA12)&gt;=10^13,"품목3 단가가 너무 큽니다(정수 13자리까지). ","")&amp;IF(ROUND(N(Z12)*100,0)&lt;&gt;N(Z12)*100,"품목3 수량은 소수점 둘째 자리까지입니다. ","")&amp;IF(AND(AE12&lt;&gt;"",OR(NOT(ISNUMBER(AD12)),AD12&lt;1,AD12&gt;31)),"품목4 일자는 1~31 사이 숫자로 적어 주십시오. ","")&amp;IF(LENB(AE12)&gt;100,"품목4 이름이 100byte(한글 50자)를 넘습니다. ","")&amp;IF(LENB(AF12)&gt;60,"품목4 규격이 60byte를 넘습니다. ","")&amp;IF(N(AG12)&gt;=10^10,"품목4 수량이 너무 큽니다(정수 10자리까지). ","")&amp;IF(N(AH12)&gt;=10^13,"품목4 단가가 너무 큽니다(정수 13자리까지). ","")&amp;IF(ROUND(N(AG12)*100,0)&lt;&gt;N(AG12)*100,"품목4 수량은 소수점 둘째 자리까지입니다. ",""))="","OK",TRIM(IF(NOT(OR(AND(ISNUMBER(B12),B12&gt;=36526,B12&lt;=73050),AND(ISNUMBER(B12),B12&gt;=20000101,B12&lt;=29991231),AND(NOT(ISNUMBER(B12)),LEN(B12)=8,ISNUMBER(VALUE(B12))))),"작성일자를 2026-09-19 또는 20260919 처럼 적어 주십시오. ","")&amp;IF(OR(C12="",AND(C12&lt;&gt;"일반",C12&lt;&gt;"영세율")),"종류를 일반 또는 영세율로 골라 주십시오. ","")&amp;IF(OR(D12="",AND(D12&lt;&gt;"영수",D12&lt;&gt;"청구")),"영수 또는 청구를 골라 주십시오. ","")&amp;IF(E12="","거래처를 골라 주십시오. ","")&amp;IF(AND(E12&lt;&gt;"",COUNTIF(거래처!$A$4:$A$43,SUBSTITUTE(SUBSTITUTE(SUBSTITUTE(E12,"~","~~"),"*","~*"),"?","~?"))=0),"거래처 시트에 없는 이름입니다. ","")&amp;IF(AND(E12&lt;&gt;"",COUNTIF(거래처!$A$4:$A$43,SUBSTITUTE(SUBSTITUTE(SUBSTITUTE(E12,"~","~~"),"*","~*"),"?","~?"))&gt;1),"거래처 시트에 같은 상호가 둘 이상입니다. ","")&amp;IF(AND(E12&lt;&gt;"",LEN(SUBSTITUTE(SUBSTITUTE(IFERROR(VLOOKUP(SUBSTITUTE(SUBSTITUTE(SUBSTITUTE(E12,"~","~~"),"*","~*"),"?","~?"),거래처!$A$4:$I$43,2,FALSE),""),"-","")," ",""))&lt;&gt;10,LEN(SUBSTITUTE(SUBSTITUTE(IFERROR(VLOOKUP(SUBSTITUTE(SUBSTITUTE(SUBSTITUTE(E12,"~","~~"),"*","~*"),"?","~?"),거래처!$A$4:$I$43,2,FALSE),""),"-","")," ",""))&lt;&gt;13),"거래처 등록번호가 10자리(사업자) 또는 13자리(주민)가 아닙니다. ","")&amp;IF(J12="","품목을 한 줄 이상 적어 주십시오. ","")&amp;IF(N(F12)=0,"공급가액 합계가 0입니다. 맞으면 그대로 두셔도 됩니다. ","")&amp;IF(AND(C12="영세율",N(G12)&lt;&gt;0),"영세율인데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","")&amp;IF(LENB(IFERROR(VLOOKUP(SUBSTITUTE(SUBSTITUTE(SUBSTITUTE(E12,"~","~~"),"*","~*"),"?","~?"),거래처!$A$4:$I$43,1,FALSE),""))&gt;70,"거래처 상호가 70byte(한글 35자)를 넘습니다. ","")&amp;IF(LEN(IFERROR(VLOOKUP(SUBSTITUTE(SUBSTITUTE(SUBSTITUTE(E12,"~","~~"),"*","~*"),"?","~?"),거래처!$A$4:$I$43,3,FALSE),""))&gt;4,"거래처 종사업장번호는 4자리까지입니다. ","")&amp;IF(AND(J12&lt;&gt;"",OR(NOT(ISNUMBER(I12)),I12&lt;1,I12&gt;31)),"품목1 일자는 1~31 사이 숫자로 적어 주십시오. ","")&amp;IF(LENB(J12)&gt;100,"품목1 이름이 100byte(한글 50자)를 넘습니다. ","")&amp;IF(LENB(K12)&gt;60,"품목1 규격이 60byte를 넘습니다. ","")&amp;IF(N(L12)&gt;=10^10,"품목1 수량이 너무 큽니다(정수 10자리까지). ","")&amp;IF(N(M12)&gt;=10^13,"품목1 단가가 너무 큽니다(정수 13자리까지). ","")&amp;IF(ROUND(N(L12)*100,0)&lt;&gt;N(L12)*100,"품목1 수량은 소수점 둘째 자리까지입니다. ","")&amp;IF(AND(Q12&lt;&gt;"",OR(NOT(ISNUMBER(P12)),P12&lt;1,P12&gt;31)),"품목2 일자는 1~31 사이 숫자로 적어 주십시오. ","")&amp;IF(LENB(Q12)&gt;100,"품목2 이름이 100byte(한글 50자)를 넘습니다. ","")&amp;IF(LENB(R12)&gt;60,"품목2 규격이 60byte를 넘습니다. ","")&amp;IF(N(S12)&gt;=10^10,"품목2 수량이 너무 큽니다(정수 10자리까지). ","")&amp;IF(N(T12)&gt;=10^13,"품목2 단가가 너무 큽니다(정수 13자리까지). ","")&amp;IF(ROUND(N(S12)*100,0)&lt;&gt;N(S12)*100,"품목2 수량은 소수점 둘째 자리까지입니다. ","")&amp;IF(AND(X12&lt;&gt;"",OR(NOT(ISNUMBER(W12)),W12&lt;1,W12&gt;31)),"품목3 일자는 1~31 사이 숫자로 적어 주십시오. ","")&amp;IF(LENB(X12)&gt;100,"품목3 이름이 100byte(한글 50자)를 넘습니다. ","")&amp;IF(LENB(Y12)&gt;60,"품목3 규격이 60byte를 넘습니다. ","")&amp;IF(N(Z12)&gt;=10^10,"품목3 수량이 너무 큽니다(정수 10자리까지). ","")&amp;IF(N(AA12)&gt;=10^13,"품목3 단가가 너무 큽니다(정수 13자리까지). ","")&amp;IF(ROUND(N(Z12)*100,0)&lt;&gt;N(Z12)*100,"품목3 수량은 소수점 둘째 자리까지입니다. ","")&amp;IF(AND(AE12&lt;&gt;"",OR(NOT(ISNUMBER(AD12)),AD12&lt;1,AD12&gt;31)),"품목4 일자는 1~31 사이 숫자로 적어 주십시오. ","")&amp;IF(LENB(AE12)&gt;100,"품목4 이름이 100byte(한글 50자)를 넘습니다. ","")&amp;IF(LENB(AF12)&gt;60,"품목4 규격이 60byte를 넘습니다. ","")&amp;IF(N(AG12)&gt;=10^10,"품목4 수량이 너무 큽니다(정수 10자리까지). ","")&amp;IF(N(AH12)&gt;=10^13,"품목4 단가가 너무 큽니다(정수 13자리까지). ","")&amp;IF(ROUND(N(AG12)*100,0)&lt;&gt;N(AG12)*100,"품목4 수량은 소수점 둘째 자리까지입니다. ",""))))</f>
        <v/>
      </c>
      <c r="B12" s="11" t="n"/>
      <c r="C12" s="11" t="n"/>
      <c r="D12" s="11" t="n"/>
      <c r="E12" s="11" t="n"/>
      <c r="F12" s="12">
        <f>IF(B12="","",N(N12)+N(U12)+N(AB12)+N(AI12))</f>
        <v/>
      </c>
      <c r="G12" s="12">
        <f>IF(B12="","",N(O12)+N(V12)+N(AC12)+N(AJ12))</f>
        <v/>
      </c>
      <c r="H12" s="11" t="n"/>
      <c r="I12" s="13" t="n"/>
      <c r="J12" s="11" t="n"/>
      <c r="K12" s="11" t="n"/>
      <c r="L12" s="11" t="n"/>
      <c r="M12" s="11" t="n"/>
      <c r="N12" s="12">
        <f>IF(OR(J12="",L12="",M12=""),"",ROUND(L12*M12,0))</f>
        <v/>
      </c>
      <c r="O12" s="12">
        <f>IF(N12="","",IF($C12="영세율",0,ROUND(N12*0.1,0)))</f>
        <v/>
      </c>
      <c r="P12" s="13" t="n"/>
      <c r="Q12" s="11" t="n"/>
      <c r="R12" s="11" t="n"/>
      <c r="S12" s="11" t="n"/>
      <c r="T12" s="11" t="n"/>
      <c r="U12" s="12">
        <f>IF(OR(Q12="",S12="",T12=""),"",ROUND(S12*T12,0))</f>
        <v/>
      </c>
      <c r="V12" s="12">
        <f>IF(U12="","",IF($C12="영세율",0,ROUND(U12*0.1,0)))</f>
        <v/>
      </c>
      <c r="W12" s="13" t="n"/>
      <c r="X12" s="11" t="n"/>
      <c r="Y12" s="11" t="n"/>
      <c r="Z12" s="11" t="n"/>
      <c r="AA12" s="11" t="n"/>
      <c r="AB12" s="12">
        <f>IF(OR(X12="",Z12="",AA12=""),"",ROUND(Z12*AA12,0))</f>
        <v/>
      </c>
      <c r="AC12" s="12">
        <f>IF(AB12="","",IF($C12="영세율",0,ROUND(AB12*0.1,0)))</f>
        <v/>
      </c>
      <c r="AD12" s="13" t="n"/>
      <c r="AE12" s="11" t="n"/>
      <c r="AF12" s="11" t="n"/>
      <c r="AG12" s="11" t="n"/>
      <c r="AH12" s="11" t="n"/>
      <c r="AI12" s="12">
        <f>IF(OR(AE12="",AG12="",AH12=""),"",ROUND(AG12*AH12,0))</f>
        <v/>
      </c>
      <c r="AJ12" s="12">
        <f>IF(AI12="","",IF($C12="영세율",0,ROUND(AI12*0.1,0)))</f>
        <v/>
      </c>
    </row>
    <row r="13" ht="18" customHeight="1">
      <c r="A13" s="10">
        <f>IF(B13="","",IF(TRIM(IF(NOT(OR(AND(ISNUMBER(B13),B13&gt;=36526,B13&lt;=73050),AND(ISNUMBER(B13),B13&gt;=20000101,B13&lt;=29991231),AND(NOT(ISNUMBER(B13)),LEN(B13)=8,ISNUMBER(VALUE(B13))))),"작성일자를 2026-09-19 또는 20260919 처럼 적어 주십시오. ","")&amp;IF(OR(C13="",AND(C13&lt;&gt;"일반",C13&lt;&gt;"영세율")),"종류를 일반 또는 영세율로 골라 주십시오. ","")&amp;IF(OR(D13="",AND(D13&lt;&gt;"영수",D13&lt;&gt;"청구")),"영수 또는 청구를 골라 주십시오. ","")&amp;IF(E13="","거래처를 골라 주십시오. ","")&amp;IF(AND(E13&lt;&gt;"",COUNTIF(거래처!$A$4:$A$43,SUBSTITUTE(SUBSTITUTE(SUBSTITUTE(E13,"~","~~"),"*","~*"),"?","~?"))=0),"거래처 시트에 없는 이름입니다. ","")&amp;IF(AND(E13&lt;&gt;"",COUNTIF(거래처!$A$4:$A$43,SUBSTITUTE(SUBSTITUTE(SUBSTITUTE(E13,"~","~~"),"*","~*"),"?","~?"))&gt;1),"거래처 시트에 같은 상호가 둘 이상입니다. ","")&amp;IF(AND(E13&lt;&gt;"",LEN(SUBSTITUTE(SUBSTITUTE(IFERROR(VLOOKUP(SUBSTITUTE(SUBSTITUTE(SUBSTITUTE(E13,"~","~~"),"*","~*"),"?","~?"),거래처!$A$4:$I$43,2,FALSE),""),"-","")," ",""))&lt;&gt;10,LEN(SUBSTITUTE(SUBSTITUTE(IFERROR(VLOOKUP(SUBSTITUTE(SUBSTITUTE(SUBSTITUTE(E13,"~","~~"),"*","~*"),"?","~?"),거래처!$A$4:$I$43,2,FALSE),""),"-","")," ",""))&lt;&gt;13),"거래처 등록번호가 10자리(사업자) 또는 13자리(주민)가 아닙니다. ","")&amp;IF(J13="","품목을 한 줄 이상 적어 주십시오. ","")&amp;IF(N(F13)=0,"공급가액 합계가 0입니다. 맞으면 그대로 두셔도 됩니다. ","")&amp;IF(AND(C13="영세율",N(G13)&lt;&gt;0),"영세율인데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","")&amp;IF(LENB(IFERROR(VLOOKUP(SUBSTITUTE(SUBSTITUTE(SUBSTITUTE(E13,"~","~~"),"*","~*"),"?","~?"),거래처!$A$4:$I$43,1,FALSE),""))&gt;70,"거래처 상호가 70byte(한글 35자)를 넘습니다. ","")&amp;IF(LEN(IFERROR(VLOOKUP(SUBSTITUTE(SUBSTITUTE(SUBSTITUTE(E13,"~","~~"),"*","~*"),"?","~?"),거래처!$A$4:$I$43,3,FALSE),""))&gt;4,"거래처 종사업장번호는 4자리까지입니다. ","")&amp;IF(AND(J13&lt;&gt;"",OR(NOT(ISNUMBER(I13)),I13&lt;1,I13&gt;31)),"품목1 일자는 1~31 사이 숫자로 적어 주십시오. ","")&amp;IF(LENB(J13)&gt;100,"품목1 이름이 100byte(한글 50자)를 넘습니다. ","")&amp;IF(LENB(K13)&gt;60,"품목1 규격이 60byte를 넘습니다. ","")&amp;IF(N(L13)&gt;=10^10,"품목1 수량이 너무 큽니다(정수 10자리까지). ","")&amp;IF(N(M13)&gt;=10^13,"품목1 단가가 너무 큽니다(정수 13자리까지). ","")&amp;IF(ROUND(N(L13)*100,0)&lt;&gt;N(L13)*100,"품목1 수량은 소수점 둘째 자리까지입니다. ","")&amp;IF(AND(Q13&lt;&gt;"",OR(NOT(ISNUMBER(P13)),P13&lt;1,P13&gt;31)),"품목2 일자는 1~31 사이 숫자로 적어 주십시오. ","")&amp;IF(LENB(Q13)&gt;100,"품목2 이름이 100byte(한글 50자)를 넘습니다. ","")&amp;IF(LENB(R13)&gt;60,"품목2 규격이 60byte를 넘습니다. ","")&amp;IF(N(S13)&gt;=10^10,"품목2 수량이 너무 큽니다(정수 10자리까지). ","")&amp;IF(N(T13)&gt;=10^13,"품목2 단가가 너무 큽니다(정수 13자리까지). ","")&amp;IF(ROUND(N(S13)*100,0)&lt;&gt;N(S13)*100,"품목2 수량은 소수점 둘째 자리까지입니다. ","")&amp;IF(AND(X13&lt;&gt;"",OR(NOT(ISNUMBER(W13)),W13&lt;1,W13&gt;31)),"품목3 일자는 1~31 사이 숫자로 적어 주십시오. ","")&amp;IF(LENB(X13)&gt;100,"품목3 이름이 100byte(한글 50자)를 넘습니다. ","")&amp;IF(LENB(Y13)&gt;60,"품목3 규격이 60byte를 넘습니다. ","")&amp;IF(N(Z13)&gt;=10^10,"품목3 수량이 너무 큽니다(정수 10자리까지). ","")&amp;IF(N(AA13)&gt;=10^13,"품목3 단가가 너무 큽니다(정수 13자리까지). ","")&amp;IF(ROUND(N(Z13)*100,0)&lt;&gt;N(Z13)*100,"품목3 수량은 소수점 둘째 자리까지입니다. ","")&amp;IF(AND(AE13&lt;&gt;"",OR(NOT(ISNUMBER(AD13)),AD13&lt;1,AD13&gt;31)),"품목4 일자는 1~31 사이 숫자로 적어 주십시오. ","")&amp;IF(LENB(AE13)&gt;100,"품목4 이름이 100byte(한글 50자)를 넘습니다. ","")&amp;IF(LENB(AF13)&gt;60,"품목4 규격이 60byte를 넘습니다. ","")&amp;IF(N(AG13)&gt;=10^10,"품목4 수량이 너무 큽니다(정수 10자리까지). ","")&amp;IF(N(AH13)&gt;=10^13,"품목4 단가가 너무 큽니다(정수 13자리까지). ","")&amp;IF(ROUND(N(AG13)*100,0)&lt;&gt;N(AG13)*100,"품목4 수량은 소수점 둘째 자리까지입니다. ",""))="","OK",TRIM(IF(NOT(OR(AND(ISNUMBER(B13),B13&gt;=36526,B13&lt;=73050),AND(ISNUMBER(B13),B13&gt;=20000101,B13&lt;=29991231),AND(NOT(ISNUMBER(B13)),LEN(B13)=8,ISNUMBER(VALUE(B13))))),"작성일자를 2026-09-19 또는 20260919 처럼 적어 주십시오. ","")&amp;IF(OR(C13="",AND(C13&lt;&gt;"일반",C13&lt;&gt;"영세율")),"종류를 일반 또는 영세율로 골라 주십시오. ","")&amp;IF(OR(D13="",AND(D13&lt;&gt;"영수",D13&lt;&gt;"청구")),"영수 또는 청구를 골라 주십시오. ","")&amp;IF(E13="","거래처를 골라 주십시오. ","")&amp;IF(AND(E13&lt;&gt;"",COUNTIF(거래처!$A$4:$A$43,SUBSTITUTE(SUBSTITUTE(SUBSTITUTE(E13,"~","~~"),"*","~*"),"?","~?"))=0),"거래처 시트에 없는 이름입니다. ","")&amp;IF(AND(E13&lt;&gt;"",COUNTIF(거래처!$A$4:$A$43,SUBSTITUTE(SUBSTITUTE(SUBSTITUTE(E13,"~","~~"),"*","~*"),"?","~?"))&gt;1),"거래처 시트에 같은 상호가 둘 이상입니다. ","")&amp;IF(AND(E13&lt;&gt;"",LEN(SUBSTITUTE(SUBSTITUTE(IFERROR(VLOOKUP(SUBSTITUTE(SUBSTITUTE(SUBSTITUTE(E13,"~","~~"),"*","~*"),"?","~?"),거래처!$A$4:$I$43,2,FALSE),""),"-","")," ",""))&lt;&gt;10,LEN(SUBSTITUTE(SUBSTITUTE(IFERROR(VLOOKUP(SUBSTITUTE(SUBSTITUTE(SUBSTITUTE(E13,"~","~~"),"*","~*"),"?","~?"),거래처!$A$4:$I$43,2,FALSE),""),"-","")," ",""))&lt;&gt;13),"거래처 등록번호가 10자리(사업자) 또는 13자리(주민)가 아닙니다. ","")&amp;IF(J13="","품목을 한 줄 이상 적어 주십시오. ","")&amp;IF(N(F13)=0,"공급가액 합계가 0입니다. 맞으면 그대로 두셔도 됩니다. ","")&amp;IF(AND(C13="영세율",N(G13)&lt;&gt;0),"영세율인데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","")&amp;IF(LENB(IFERROR(VLOOKUP(SUBSTITUTE(SUBSTITUTE(SUBSTITUTE(E13,"~","~~"),"*","~*"),"?","~?"),거래처!$A$4:$I$43,1,FALSE),""))&gt;70,"거래처 상호가 70byte(한글 35자)를 넘습니다. ","")&amp;IF(LEN(IFERROR(VLOOKUP(SUBSTITUTE(SUBSTITUTE(SUBSTITUTE(E13,"~","~~"),"*","~*"),"?","~?"),거래처!$A$4:$I$43,3,FALSE),""))&gt;4,"거래처 종사업장번호는 4자리까지입니다. ","")&amp;IF(AND(J13&lt;&gt;"",OR(NOT(ISNUMBER(I13)),I13&lt;1,I13&gt;31)),"품목1 일자는 1~31 사이 숫자로 적어 주십시오. ","")&amp;IF(LENB(J13)&gt;100,"품목1 이름이 100byte(한글 50자)를 넘습니다. ","")&amp;IF(LENB(K13)&gt;60,"품목1 규격이 60byte를 넘습니다. ","")&amp;IF(N(L13)&gt;=10^10,"품목1 수량이 너무 큽니다(정수 10자리까지). ","")&amp;IF(N(M13)&gt;=10^13,"품목1 단가가 너무 큽니다(정수 13자리까지). ","")&amp;IF(ROUND(N(L13)*100,0)&lt;&gt;N(L13)*100,"품목1 수량은 소수점 둘째 자리까지입니다. ","")&amp;IF(AND(Q13&lt;&gt;"",OR(NOT(ISNUMBER(P13)),P13&lt;1,P13&gt;31)),"품목2 일자는 1~31 사이 숫자로 적어 주십시오. ","")&amp;IF(LENB(Q13)&gt;100,"품목2 이름이 100byte(한글 50자)를 넘습니다. ","")&amp;IF(LENB(R13)&gt;60,"품목2 규격이 60byte를 넘습니다. ","")&amp;IF(N(S13)&gt;=10^10,"품목2 수량이 너무 큽니다(정수 10자리까지). ","")&amp;IF(N(T13)&gt;=10^13,"품목2 단가가 너무 큽니다(정수 13자리까지). ","")&amp;IF(ROUND(N(S13)*100,0)&lt;&gt;N(S13)*100,"품목2 수량은 소수점 둘째 자리까지입니다. ","")&amp;IF(AND(X13&lt;&gt;"",OR(NOT(ISNUMBER(W13)),W13&lt;1,W13&gt;31)),"품목3 일자는 1~31 사이 숫자로 적어 주십시오. ","")&amp;IF(LENB(X13)&gt;100,"품목3 이름이 100byte(한글 50자)를 넘습니다. ","")&amp;IF(LENB(Y13)&gt;60,"품목3 규격이 60byte를 넘습니다. ","")&amp;IF(N(Z13)&gt;=10^10,"품목3 수량이 너무 큽니다(정수 10자리까지). ","")&amp;IF(N(AA13)&gt;=10^13,"품목3 단가가 너무 큽니다(정수 13자리까지). ","")&amp;IF(ROUND(N(Z13)*100,0)&lt;&gt;N(Z13)*100,"품목3 수량은 소수점 둘째 자리까지입니다. ","")&amp;IF(AND(AE13&lt;&gt;"",OR(NOT(ISNUMBER(AD13)),AD13&lt;1,AD13&gt;31)),"품목4 일자는 1~31 사이 숫자로 적어 주십시오. ","")&amp;IF(LENB(AE13)&gt;100,"품목4 이름이 100byte(한글 50자)를 넘습니다. ","")&amp;IF(LENB(AF13)&gt;60,"품목4 규격이 60byte를 넘습니다. ","")&amp;IF(N(AG13)&gt;=10^10,"품목4 수량이 너무 큽니다(정수 10자리까지). ","")&amp;IF(N(AH13)&gt;=10^13,"품목4 단가가 너무 큽니다(정수 13자리까지). ","")&amp;IF(ROUND(N(AG13)*100,0)&lt;&gt;N(AG13)*100,"품목4 수량은 소수점 둘째 자리까지입니다. ",""))))</f>
        <v/>
      </c>
      <c r="B13" s="11" t="n"/>
      <c r="C13" s="11" t="n"/>
      <c r="D13" s="11" t="n"/>
      <c r="E13" s="11" t="n"/>
      <c r="F13" s="12">
        <f>IF(B13="","",N(N13)+N(U13)+N(AB13)+N(AI13))</f>
        <v/>
      </c>
      <c r="G13" s="12">
        <f>IF(B13="","",N(O13)+N(V13)+N(AC13)+N(AJ13))</f>
        <v/>
      </c>
      <c r="H13" s="11" t="n"/>
      <c r="I13" s="13" t="n"/>
      <c r="J13" s="11" t="n"/>
      <c r="K13" s="11" t="n"/>
      <c r="L13" s="11" t="n"/>
      <c r="M13" s="11" t="n"/>
      <c r="N13" s="12">
        <f>IF(OR(J13="",L13="",M13=""),"",ROUND(L13*M13,0))</f>
        <v/>
      </c>
      <c r="O13" s="12">
        <f>IF(N13="","",IF($C13="영세율",0,ROUND(N13*0.1,0)))</f>
        <v/>
      </c>
      <c r="P13" s="13" t="n"/>
      <c r="Q13" s="11" t="n"/>
      <c r="R13" s="11" t="n"/>
      <c r="S13" s="11" t="n"/>
      <c r="T13" s="11" t="n"/>
      <c r="U13" s="12">
        <f>IF(OR(Q13="",S13="",T13=""),"",ROUND(S13*T13,0))</f>
        <v/>
      </c>
      <c r="V13" s="12">
        <f>IF(U13="","",IF($C13="영세율",0,ROUND(U13*0.1,0)))</f>
        <v/>
      </c>
      <c r="W13" s="13" t="n"/>
      <c r="X13" s="11" t="n"/>
      <c r="Y13" s="11" t="n"/>
      <c r="Z13" s="11" t="n"/>
      <c r="AA13" s="11" t="n"/>
      <c r="AB13" s="12">
        <f>IF(OR(X13="",Z13="",AA13=""),"",ROUND(Z13*AA13,0))</f>
        <v/>
      </c>
      <c r="AC13" s="12">
        <f>IF(AB13="","",IF($C13="영세율",0,ROUND(AB13*0.1,0)))</f>
        <v/>
      </c>
      <c r="AD13" s="13" t="n"/>
      <c r="AE13" s="11" t="n"/>
      <c r="AF13" s="11" t="n"/>
      <c r="AG13" s="11" t="n"/>
      <c r="AH13" s="11" t="n"/>
      <c r="AI13" s="12">
        <f>IF(OR(AE13="",AG13="",AH13=""),"",ROUND(AG13*AH13,0))</f>
        <v/>
      </c>
      <c r="AJ13" s="12">
        <f>IF(AI13="","",IF($C13="영세율",0,ROUND(AI13*0.1,0)))</f>
        <v/>
      </c>
    </row>
    <row r="14" ht="18" customHeight="1">
      <c r="A14" s="10">
        <f>IF(B14="","",IF(TRIM(IF(NOT(OR(AND(ISNUMBER(B14),B14&gt;=36526,B14&lt;=73050),AND(ISNUMBER(B14),B14&gt;=20000101,B14&lt;=29991231),AND(NOT(ISNUMBER(B14)),LEN(B14)=8,ISNUMBER(VALUE(B14))))),"작성일자를 2026-09-19 또는 20260919 처럼 적어 주십시오. ","")&amp;IF(OR(C14="",AND(C14&lt;&gt;"일반",C14&lt;&gt;"영세율")),"종류를 일반 또는 영세율로 골라 주십시오. ","")&amp;IF(OR(D14="",AND(D14&lt;&gt;"영수",D14&lt;&gt;"청구")),"영수 또는 청구를 골라 주십시오. ","")&amp;IF(E14="","거래처를 골라 주십시오. ","")&amp;IF(AND(E14&lt;&gt;"",COUNTIF(거래처!$A$4:$A$43,SUBSTITUTE(SUBSTITUTE(SUBSTITUTE(E14,"~","~~"),"*","~*"),"?","~?"))=0),"거래처 시트에 없는 이름입니다. ","")&amp;IF(AND(E14&lt;&gt;"",COUNTIF(거래처!$A$4:$A$43,SUBSTITUTE(SUBSTITUTE(SUBSTITUTE(E14,"~","~~"),"*","~*"),"?","~?"))&gt;1),"거래처 시트에 같은 상호가 둘 이상입니다. ","")&amp;IF(AND(E14&lt;&gt;"",LEN(SUBSTITUTE(SUBSTITUTE(IFERROR(VLOOKUP(SUBSTITUTE(SUBSTITUTE(SUBSTITUTE(E14,"~","~~"),"*","~*"),"?","~?"),거래처!$A$4:$I$43,2,FALSE),""),"-","")," ",""))&lt;&gt;10,LEN(SUBSTITUTE(SUBSTITUTE(IFERROR(VLOOKUP(SUBSTITUTE(SUBSTITUTE(SUBSTITUTE(E14,"~","~~"),"*","~*"),"?","~?"),거래처!$A$4:$I$43,2,FALSE),""),"-","")," ",""))&lt;&gt;13),"거래처 등록번호가 10자리(사업자) 또는 13자리(주민)가 아닙니다. ","")&amp;IF(J14="","품목을 한 줄 이상 적어 주십시오. ","")&amp;IF(N(F14)=0,"공급가액 합계가 0입니다. 맞으면 그대로 두셔도 됩니다. ","")&amp;IF(AND(C14="영세율",N(G14)&lt;&gt;0),"영세율인데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","")&amp;IF(LENB(IFERROR(VLOOKUP(SUBSTITUTE(SUBSTITUTE(SUBSTITUTE(E14,"~","~~"),"*","~*"),"?","~?"),거래처!$A$4:$I$43,1,FALSE),""))&gt;70,"거래처 상호가 70byte(한글 35자)를 넘습니다. ","")&amp;IF(LEN(IFERROR(VLOOKUP(SUBSTITUTE(SUBSTITUTE(SUBSTITUTE(E14,"~","~~"),"*","~*"),"?","~?"),거래처!$A$4:$I$43,3,FALSE),""))&gt;4,"거래처 종사업장번호는 4자리까지입니다. ","")&amp;IF(AND(J14&lt;&gt;"",OR(NOT(ISNUMBER(I14)),I14&lt;1,I14&gt;31)),"품목1 일자는 1~31 사이 숫자로 적어 주십시오. ","")&amp;IF(LENB(J14)&gt;100,"품목1 이름이 100byte(한글 50자)를 넘습니다. ","")&amp;IF(LENB(K14)&gt;60,"품목1 규격이 60byte를 넘습니다. ","")&amp;IF(N(L14)&gt;=10^10,"품목1 수량이 너무 큽니다(정수 10자리까지). ","")&amp;IF(N(M14)&gt;=10^13,"품목1 단가가 너무 큽니다(정수 13자리까지). ","")&amp;IF(ROUND(N(L14)*100,0)&lt;&gt;N(L14)*100,"품목1 수량은 소수점 둘째 자리까지입니다. ","")&amp;IF(AND(Q14&lt;&gt;"",OR(NOT(ISNUMBER(P14)),P14&lt;1,P14&gt;31)),"품목2 일자는 1~31 사이 숫자로 적어 주십시오. ","")&amp;IF(LENB(Q14)&gt;100,"품목2 이름이 100byte(한글 50자)를 넘습니다. ","")&amp;IF(LENB(R14)&gt;60,"품목2 규격이 60byte를 넘습니다. ","")&amp;IF(N(S14)&gt;=10^10,"품목2 수량이 너무 큽니다(정수 10자리까지). ","")&amp;IF(N(T14)&gt;=10^13,"품목2 단가가 너무 큽니다(정수 13자리까지). ","")&amp;IF(ROUND(N(S14)*100,0)&lt;&gt;N(S14)*100,"품목2 수량은 소수점 둘째 자리까지입니다. ","")&amp;IF(AND(X14&lt;&gt;"",OR(NOT(ISNUMBER(W14)),W14&lt;1,W14&gt;31)),"품목3 일자는 1~31 사이 숫자로 적어 주십시오. ","")&amp;IF(LENB(X14)&gt;100,"품목3 이름이 100byte(한글 50자)를 넘습니다. ","")&amp;IF(LENB(Y14)&gt;60,"품목3 규격이 60byte를 넘습니다. ","")&amp;IF(N(Z14)&gt;=10^10,"품목3 수량이 너무 큽니다(정수 10자리까지). ","")&amp;IF(N(AA14)&gt;=10^13,"품목3 단가가 너무 큽니다(정수 13자리까지). ","")&amp;IF(ROUND(N(Z14)*100,0)&lt;&gt;N(Z14)*100,"품목3 수량은 소수점 둘째 자리까지입니다. ","")&amp;IF(AND(AE14&lt;&gt;"",OR(NOT(ISNUMBER(AD14)),AD14&lt;1,AD14&gt;31)),"품목4 일자는 1~31 사이 숫자로 적어 주십시오. ","")&amp;IF(LENB(AE14)&gt;100,"품목4 이름이 100byte(한글 50자)를 넘습니다. ","")&amp;IF(LENB(AF14)&gt;60,"품목4 규격이 60byte를 넘습니다. ","")&amp;IF(N(AG14)&gt;=10^10,"품목4 수량이 너무 큽니다(정수 10자리까지). ","")&amp;IF(N(AH14)&gt;=10^13,"품목4 단가가 너무 큽니다(정수 13자리까지). ","")&amp;IF(ROUND(N(AG14)*100,0)&lt;&gt;N(AG14)*100,"품목4 수량은 소수점 둘째 자리까지입니다. ",""))="","OK",TRIM(IF(NOT(OR(AND(ISNUMBER(B14),B14&gt;=36526,B14&lt;=73050),AND(ISNUMBER(B14),B14&gt;=20000101,B14&lt;=29991231),AND(NOT(ISNUMBER(B14)),LEN(B14)=8,ISNUMBER(VALUE(B14))))),"작성일자를 2026-09-19 또는 20260919 처럼 적어 주십시오. ","")&amp;IF(OR(C14="",AND(C14&lt;&gt;"일반",C14&lt;&gt;"영세율")),"종류를 일반 또는 영세율로 골라 주십시오. ","")&amp;IF(OR(D14="",AND(D14&lt;&gt;"영수",D14&lt;&gt;"청구")),"영수 또는 청구를 골라 주십시오. ","")&amp;IF(E14="","거래처를 골라 주십시오. ","")&amp;IF(AND(E14&lt;&gt;"",COUNTIF(거래처!$A$4:$A$43,SUBSTITUTE(SUBSTITUTE(SUBSTITUTE(E14,"~","~~"),"*","~*"),"?","~?"))=0),"거래처 시트에 없는 이름입니다. ","")&amp;IF(AND(E14&lt;&gt;"",COUNTIF(거래처!$A$4:$A$43,SUBSTITUTE(SUBSTITUTE(SUBSTITUTE(E14,"~","~~"),"*","~*"),"?","~?"))&gt;1),"거래처 시트에 같은 상호가 둘 이상입니다. ","")&amp;IF(AND(E14&lt;&gt;"",LEN(SUBSTITUTE(SUBSTITUTE(IFERROR(VLOOKUP(SUBSTITUTE(SUBSTITUTE(SUBSTITUTE(E14,"~","~~"),"*","~*"),"?","~?"),거래처!$A$4:$I$43,2,FALSE),""),"-","")," ",""))&lt;&gt;10,LEN(SUBSTITUTE(SUBSTITUTE(IFERROR(VLOOKUP(SUBSTITUTE(SUBSTITUTE(SUBSTITUTE(E14,"~","~~"),"*","~*"),"?","~?"),거래처!$A$4:$I$43,2,FALSE),""),"-","")," ",""))&lt;&gt;13),"거래처 등록번호가 10자리(사업자) 또는 13자리(주민)가 아닙니다. ","")&amp;IF(J14="","품목을 한 줄 이상 적어 주십시오. ","")&amp;IF(N(F14)=0,"공급가액 합계가 0입니다. 맞으면 그대로 두셔도 됩니다. ","")&amp;IF(AND(C14="영세율",N(G14)&lt;&gt;0),"영세율인데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","")&amp;IF(LENB(IFERROR(VLOOKUP(SUBSTITUTE(SUBSTITUTE(SUBSTITUTE(E14,"~","~~"),"*","~*"),"?","~?"),거래처!$A$4:$I$43,1,FALSE),""))&gt;70,"거래처 상호가 70byte(한글 35자)를 넘습니다. ","")&amp;IF(LEN(IFERROR(VLOOKUP(SUBSTITUTE(SUBSTITUTE(SUBSTITUTE(E14,"~","~~"),"*","~*"),"?","~?"),거래처!$A$4:$I$43,3,FALSE),""))&gt;4,"거래처 종사업장번호는 4자리까지입니다. ","")&amp;IF(AND(J14&lt;&gt;"",OR(NOT(ISNUMBER(I14)),I14&lt;1,I14&gt;31)),"품목1 일자는 1~31 사이 숫자로 적어 주십시오. ","")&amp;IF(LENB(J14)&gt;100,"품목1 이름이 100byte(한글 50자)를 넘습니다. ","")&amp;IF(LENB(K14)&gt;60,"품목1 규격이 60byte를 넘습니다. ","")&amp;IF(N(L14)&gt;=10^10,"품목1 수량이 너무 큽니다(정수 10자리까지). ","")&amp;IF(N(M14)&gt;=10^13,"품목1 단가가 너무 큽니다(정수 13자리까지). ","")&amp;IF(ROUND(N(L14)*100,0)&lt;&gt;N(L14)*100,"품목1 수량은 소수점 둘째 자리까지입니다. ","")&amp;IF(AND(Q14&lt;&gt;"",OR(NOT(ISNUMBER(P14)),P14&lt;1,P14&gt;31)),"품목2 일자는 1~31 사이 숫자로 적어 주십시오. ","")&amp;IF(LENB(Q14)&gt;100,"품목2 이름이 100byte(한글 50자)를 넘습니다. ","")&amp;IF(LENB(R14)&gt;60,"품목2 규격이 60byte를 넘습니다. ","")&amp;IF(N(S14)&gt;=10^10,"품목2 수량이 너무 큽니다(정수 10자리까지). ","")&amp;IF(N(T14)&gt;=10^13,"품목2 단가가 너무 큽니다(정수 13자리까지). ","")&amp;IF(ROUND(N(S14)*100,0)&lt;&gt;N(S14)*100,"품목2 수량은 소수점 둘째 자리까지입니다. ","")&amp;IF(AND(X14&lt;&gt;"",OR(NOT(ISNUMBER(W14)),W14&lt;1,W14&gt;31)),"품목3 일자는 1~31 사이 숫자로 적어 주십시오. ","")&amp;IF(LENB(X14)&gt;100,"품목3 이름이 100byte(한글 50자)를 넘습니다. ","")&amp;IF(LENB(Y14)&gt;60,"품목3 규격이 60byte를 넘습니다. ","")&amp;IF(N(Z14)&gt;=10^10,"품목3 수량이 너무 큽니다(정수 10자리까지). ","")&amp;IF(N(AA14)&gt;=10^13,"품목3 단가가 너무 큽니다(정수 13자리까지). ","")&amp;IF(ROUND(N(Z14)*100,0)&lt;&gt;N(Z14)*100,"품목3 수량은 소수점 둘째 자리까지입니다. ","")&amp;IF(AND(AE14&lt;&gt;"",OR(NOT(ISNUMBER(AD14)),AD14&lt;1,AD14&gt;31)),"품목4 일자는 1~31 사이 숫자로 적어 주십시오. ","")&amp;IF(LENB(AE14)&gt;100,"품목4 이름이 100byte(한글 50자)를 넘습니다. ","")&amp;IF(LENB(AF14)&gt;60,"품목4 규격이 60byte를 넘습니다. ","")&amp;IF(N(AG14)&gt;=10^10,"품목4 수량이 너무 큽니다(정수 10자리까지). ","")&amp;IF(N(AH14)&gt;=10^13,"품목4 단가가 너무 큽니다(정수 13자리까지). ","")&amp;IF(ROUND(N(AG14)*100,0)&lt;&gt;N(AG14)*100,"품목4 수량은 소수점 둘째 자리까지입니다. ",""))))</f>
        <v/>
      </c>
      <c r="B14" s="11" t="n"/>
      <c r="C14" s="11" t="n"/>
      <c r="D14" s="11" t="n"/>
      <c r="E14" s="11" t="n"/>
      <c r="F14" s="12">
        <f>IF(B14="","",N(N14)+N(U14)+N(AB14)+N(AI14))</f>
        <v/>
      </c>
      <c r="G14" s="12">
        <f>IF(B14="","",N(O14)+N(V14)+N(AC14)+N(AJ14))</f>
        <v/>
      </c>
      <c r="H14" s="11" t="n"/>
      <c r="I14" s="13" t="n"/>
      <c r="J14" s="11" t="n"/>
      <c r="K14" s="11" t="n"/>
      <c r="L14" s="11" t="n"/>
      <c r="M14" s="11" t="n"/>
      <c r="N14" s="12">
        <f>IF(OR(J14="",L14="",M14=""),"",ROUND(L14*M14,0))</f>
        <v/>
      </c>
      <c r="O14" s="12">
        <f>IF(N14="","",IF($C14="영세율",0,ROUND(N14*0.1,0)))</f>
        <v/>
      </c>
      <c r="P14" s="13" t="n"/>
      <c r="Q14" s="11" t="n"/>
      <c r="R14" s="11" t="n"/>
      <c r="S14" s="11" t="n"/>
      <c r="T14" s="11" t="n"/>
      <c r="U14" s="12">
        <f>IF(OR(Q14="",S14="",T14=""),"",ROUND(S14*T14,0))</f>
        <v/>
      </c>
      <c r="V14" s="12">
        <f>IF(U14="","",IF($C14="영세율",0,ROUND(U14*0.1,0)))</f>
        <v/>
      </c>
      <c r="W14" s="13" t="n"/>
      <c r="X14" s="11" t="n"/>
      <c r="Y14" s="11" t="n"/>
      <c r="Z14" s="11" t="n"/>
      <c r="AA14" s="11" t="n"/>
      <c r="AB14" s="12">
        <f>IF(OR(X14="",Z14="",AA14=""),"",ROUND(Z14*AA14,0))</f>
        <v/>
      </c>
      <c r="AC14" s="12">
        <f>IF(AB14="","",IF($C14="영세율",0,ROUND(AB14*0.1,0)))</f>
        <v/>
      </c>
      <c r="AD14" s="13" t="n"/>
      <c r="AE14" s="11" t="n"/>
      <c r="AF14" s="11" t="n"/>
      <c r="AG14" s="11" t="n"/>
      <c r="AH14" s="11" t="n"/>
      <c r="AI14" s="12">
        <f>IF(OR(AE14="",AG14="",AH14=""),"",ROUND(AG14*AH14,0))</f>
        <v/>
      </c>
      <c r="AJ14" s="12">
        <f>IF(AI14="","",IF($C14="영세율",0,ROUND(AI14*0.1,0)))</f>
        <v/>
      </c>
    </row>
    <row r="15" ht="18" customHeight="1">
      <c r="A15" s="10">
        <f>IF(B15="","",IF(TRIM(IF(NOT(OR(AND(ISNUMBER(B15),B15&gt;=36526,B15&lt;=73050),AND(ISNUMBER(B15),B15&gt;=20000101,B15&lt;=29991231),AND(NOT(ISNUMBER(B15)),LEN(B15)=8,ISNUMBER(VALUE(B15))))),"작성일자를 2026-09-19 또는 20260919 처럼 적어 주십시오. ","")&amp;IF(OR(C15="",AND(C15&lt;&gt;"일반",C15&lt;&gt;"영세율")),"종류를 일반 또는 영세율로 골라 주십시오. ","")&amp;IF(OR(D15="",AND(D15&lt;&gt;"영수",D15&lt;&gt;"청구")),"영수 또는 청구를 골라 주십시오. ","")&amp;IF(E15="","거래처를 골라 주십시오. ","")&amp;IF(AND(E15&lt;&gt;"",COUNTIF(거래처!$A$4:$A$43,SUBSTITUTE(SUBSTITUTE(SUBSTITUTE(E15,"~","~~"),"*","~*"),"?","~?"))=0),"거래처 시트에 없는 이름입니다. ","")&amp;IF(AND(E15&lt;&gt;"",COUNTIF(거래처!$A$4:$A$43,SUBSTITUTE(SUBSTITUTE(SUBSTITUTE(E15,"~","~~"),"*","~*"),"?","~?"))&gt;1),"거래처 시트에 같은 상호가 둘 이상입니다. ","")&amp;IF(AND(E15&lt;&gt;"",LEN(SUBSTITUTE(SUBSTITUTE(IFERROR(VLOOKUP(SUBSTITUTE(SUBSTITUTE(SUBSTITUTE(E15,"~","~~"),"*","~*"),"?","~?"),거래처!$A$4:$I$43,2,FALSE),""),"-","")," ",""))&lt;&gt;10,LEN(SUBSTITUTE(SUBSTITUTE(IFERROR(VLOOKUP(SUBSTITUTE(SUBSTITUTE(SUBSTITUTE(E15,"~","~~"),"*","~*"),"?","~?"),거래처!$A$4:$I$43,2,FALSE),""),"-","")," ",""))&lt;&gt;13),"거래처 등록번호가 10자리(사업자) 또는 13자리(주민)가 아닙니다. ","")&amp;IF(J15="","품목을 한 줄 이상 적어 주십시오. ","")&amp;IF(N(F15)=0,"공급가액 합계가 0입니다. 맞으면 그대로 두셔도 됩니다. ","")&amp;IF(AND(C15="영세율",N(G15)&lt;&gt;0),"영세율인데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","")&amp;IF(LENB(IFERROR(VLOOKUP(SUBSTITUTE(SUBSTITUTE(SUBSTITUTE(E15,"~","~~"),"*","~*"),"?","~?"),거래처!$A$4:$I$43,1,FALSE),""))&gt;70,"거래처 상호가 70byte(한글 35자)를 넘습니다. ","")&amp;IF(LEN(IFERROR(VLOOKUP(SUBSTITUTE(SUBSTITUTE(SUBSTITUTE(E15,"~","~~"),"*","~*"),"?","~?"),거래처!$A$4:$I$43,3,FALSE),""))&gt;4,"거래처 종사업장번호는 4자리까지입니다. ","")&amp;IF(AND(J15&lt;&gt;"",OR(NOT(ISNUMBER(I15)),I15&lt;1,I15&gt;31)),"품목1 일자는 1~31 사이 숫자로 적어 주십시오. ","")&amp;IF(LENB(J15)&gt;100,"품목1 이름이 100byte(한글 50자)를 넘습니다. ","")&amp;IF(LENB(K15)&gt;60,"품목1 규격이 60byte를 넘습니다. ","")&amp;IF(N(L15)&gt;=10^10,"품목1 수량이 너무 큽니다(정수 10자리까지). ","")&amp;IF(N(M15)&gt;=10^13,"품목1 단가가 너무 큽니다(정수 13자리까지). ","")&amp;IF(ROUND(N(L15)*100,0)&lt;&gt;N(L15)*100,"품목1 수량은 소수점 둘째 자리까지입니다. ","")&amp;IF(AND(Q15&lt;&gt;"",OR(NOT(ISNUMBER(P15)),P15&lt;1,P15&gt;31)),"품목2 일자는 1~31 사이 숫자로 적어 주십시오. ","")&amp;IF(LENB(Q15)&gt;100,"품목2 이름이 100byte(한글 50자)를 넘습니다. ","")&amp;IF(LENB(R15)&gt;60,"품목2 규격이 60byte를 넘습니다. ","")&amp;IF(N(S15)&gt;=10^10,"품목2 수량이 너무 큽니다(정수 10자리까지). ","")&amp;IF(N(T15)&gt;=10^13,"품목2 단가가 너무 큽니다(정수 13자리까지). ","")&amp;IF(ROUND(N(S15)*100,0)&lt;&gt;N(S15)*100,"품목2 수량은 소수점 둘째 자리까지입니다. ","")&amp;IF(AND(X15&lt;&gt;"",OR(NOT(ISNUMBER(W15)),W15&lt;1,W15&gt;31)),"품목3 일자는 1~31 사이 숫자로 적어 주십시오. ","")&amp;IF(LENB(X15)&gt;100,"품목3 이름이 100byte(한글 50자)를 넘습니다. ","")&amp;IF(LENB(Y15)&gt;60,"품목3 규격이 60byte를 넘습니다. ","")&amp;IF(N(Z15)&gt;=10^10,"품목3 수량이 너무 큽니다(정수 10자리까지). ","")&amp;IF(N(AA15)&gt;=10^13,"품목3 단가가 너무 큽니다(정수 13자리까지). ","")&amp;IF(ROUND(N(Z15)*100,0)&lt;&gt;N(Z15)*100,"품목3 수량은 소수점 둘째 자리까지입니다. ","")&amp;IF(AND(AE15&lt;&gt;"",OR(NOT(ISNUMBER(AD15)),AD15&lt;1,AD15&gt;31)),"품목4 일자는 1~31 사이 숫자로 적어 주십시오. ","")&amp;IF(LENB(AE15)&gt;100,"품목4 이름이 100byte(한글 50자)를 넘습니다. ","")&amp;IF(LENB(AF15)&gt;60,"품목4 규격이 60byte를 넘습니다. ","")&amp;IF(N(AG15)&gt;=10^10,"품목4 수량이 너무 큽니다(정수 10자리까지). ","")&amp;IF(N(AH15)&gt;=10^13,"품목4 단가가 너무 큽니다(정수 13자리까지). ","")&amp;IF(ROUND(N(AG15)*100,0)&lt;&gt;N(AG15)*100,"품목4 수량은 소수점 둘째 자리까지입니다. ",""))="","OK",TRIM(IF(NOT(OR(AND(ISNUMBER(B15),B15&gt;=36526,B15&lt;=73050),AND(ISNUMBER(B15),B15&gt;=20000101,B15&lt;=29991231),AND(NOT(ISNUMBER(B15)),LEN(B15)=8,ISNUMBER(VALUE(B15))))),"작성일자를 2026-09-19 또는 20260919 처럼 적어 주십시오. ","")&amp;IF(OR(C15="",AND(C15&lt;&gt;"일반",C15&lt;&gt;"영세율")),"종류를 일반 또는 영세율로 골라 주십시오. ","")&amp;IF(OR(D15="",AND(D15&lt;&gt;"영수",D15&lt;&gt;"청구")),"영수 또는 청구를 골라 주십시오. ","")&amp;IF(E15="","거래처를 골라 주십시오. ","")&amp;IF(AND(E15&lt;&gt;"",COUNTIF(거래처!$A$4:$A$43,SUBSTITUTE(SUBSTITUTE(SUBSTITUTE(E15,"~","~~"),"*","~*"),"?","~?"))=0),"거래처 시트에 없는 이름입니다. ","")&amp;IF(AND(E15&lt;&gt;"",COUNTIF(거래처!$A$4:$A$43,SUBSTITUTE(SUBSTITUTE(SUBSTITUTE(E15,"~","~~"),"*","~*"),"?","~?"))&gt;1),"거래처 시트에 같은 상호가 둘 이상입니다. ","")&amp;IF(AND(E15&lt;&gt;"",LEN(SUBSTITUTE(SUBSTITUTE(IFERROR(VLOOKUP(SUBSTITUTE(SUBSTITUTE(SUBSTITUTE(E15,"~","~~"),"*","~*"),"?","~?"),거래처!$A$4:$I$43,2,FALSE),""),"-","")," ",""))&lt;&gt;10,LEN(SUBSTITUTE(SUBSTITUTE(IFERROR(VLOOKUP(SUBSTITUTE(SUBSTITUTE(SUBSTITUTE(E15,"~","~~"),"*","~*"),"?","~?"),거래처!$A$4:$I$43,2,FALSE),""),"-","")," ",""))&lt;&gt;13),"거래처 등록번호가 10자리(사업자) 또는 13자리(주민)가 아닙니다. ","")&amp;IF(J15="","품목을 한 줄 이상 적어 주십시오. ","")&amp;IF(N(F15)=0,"공급가액 합계가 0입니다. 맞으면 그대로 두셔도 됩니다. ","")&amp;IF(AND(C15="영세율",N(G15)&lt;&gt;0),"영세율인데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","")&amp;IF(LENB(IFERROR(VLOOKUP(SUBSTITUTE(SUBSTITUTE(SUBSTITUTE(E15,"~","~~"),"*","~*"),"?","~?"),거래처!$A$4:$I$43,1,FALSE),""))&gt;70,"거래처 상호가 70byte(한글 35자)를 넘습니다. ","")&amp;IF(LEN(IFERROR(VLOOKUP(SUBSTITUTE(SUBSTITUTE(SUBSTITUTE(E15,"~","~~"),"*","~*"),"?","~?"),거래처!$A$4:$I$43,3,FALSE),""))&gt;4,"거래처 종사업장번호는 4자리까지입니다. ","")&amp;IF(AND(J15&lt;&gt;"",OR(NOT(ISNUMBER(I15)),I15&lt;1,I15&gt;31)),"품목1 일자는 1~31 사이 숫자로 적어 주십시오. ","")&amp;IF(LENB(J15)&gt;100,"품목1 이름이 100byte(한글 50자)를 넘습니다. ","")&amp;IF(LENB(K15)&gt;60,"품목1 규격이 60byte를 넘습니다. ","")&amp;IF(N(L15)&gt;=10^10,"품목1 수량이 너무 큽니다(정수 10자리까지). ","")&amp;IF(N(M15)&gt;=10^13,"품목1 단가가 너무 큽니다(정수 13자리까지). ","")&amp;IF(ROUND(N(L15)*100,0)&lt;&gt;N(L15)*100,"품목1 수량은 소수점 둘째 자리까지입니다. ","")&amp;IF(AND(Q15&lt;&gt;"",OR(NOT(ISNUMBER(P15)),P15&lt;1,P15&gt;31)),"품목2 일자는 1~31 사이 숫자로 적어 주십시오. ","")&amp;IF(LENB(Q15)&gt;100,"품목2 이름이 100byte(한글 50자)를 넘습니다. ","")&amp;IF(LENB(R15)&gt;60,"품목2 규격이 60byte를 넘습니다. ","")&amp;IF(N(S15)&gt;=10^10,"품목2 수량이 너무 큽니다(정수 10자리까지). ","")&amp;IF(N(T15)&gt;=10^13,"품목2 단가가 너무 큽니다(정수 13자리까지). ","")&amp;IF(ROUND(N(S15)*100,0)&lt;&gt;N(S15)*100,"품목2 수량은 소수점 둘째 자리까지입니다. ","")&amp;IF(AND(X15&lt;&gt;"",OR(NOT(ISNUMBER(W15)),W15&lt;1,W15&gt;31)),"품목3 일자는 1~31 사이 숫자로 적어 주십시오. ","")&amp;IF(LENB(X15)&gt;100,"품목3 이름이 100byte(한글 50자)를 넘습니다. ","")&amp;IF(LENB(Y15)&gt;60,"품목3 규격이 60byte를 넘습니다. ","")&amp;IF(N(Z15)&gt;=10^10,"품목3 수량이 너무 큽니다(정수 10자리까지). ","")&amp;IF(N(AA15)&gt;=10^13,"품목3 단가가 너무 큽니다(정수 13자리까지). ","")&amp;IF(ROUND(N(Z15)*100,0)&lt;&gt;N(Z15)*100,"품목3 수량은 소수점 둘째 자리까지입니다. ","")&amp;IF(AND(AE15&lt;&gt;"",OR(NOT(ISNUMBER(AD15)),AD15&lt;1,AD15&gt;31)),"품목4 일자는 1~31 사이 숫자로 적어 주십시오. ","")&amp;IF(LENB(AE15)&gt;100,"품목4 이름이 100byte(한글 50자)를 넘습니다. ","")&amp;IF(LENB(AF15)&gt;60,"품목4 규격이 60byte를 넘습니다. ","")&amp;IF(N(AG15)&gt;=10^10,"품목4 수량이 너무 큽니다(정수 10자리까지). ","")&amp;IF(N(AH15)&gt;=10^13,"품목4 단가가 너무 큽니다(정수 13자리까지). ","")&amp;IF(ROUND(N(AG15)*100,0)&lt;&gt;N(AG15)*100,"품목4 수량은 소수점 둘째 자리까지입니다. ",""))))</f>
        <v/>
      </c>
      <c r="B15" s="11" t="n"/>
      <c r="C15" s="11" t="n"/>
      <c r="D15" s="11" t="n"/>
      <c r="E15" s="11" t="n"/>
      <c r="F15" s="12">
        <f>IF(B15="","",N(N15)+N(U15)+N(AB15)+N(AI15))</f>
        <v/>
      </c>
      <c r="G15" s="12">
        <f>IF(B15="","",N(O15)+N(V15)+N(AC15)+N(AJ15))</f>
        <v/>
      </c>
      <c r="H15" s="11" t="n"/>
      <c r="I15" s="13" t="n"/>
      <c r="J15" s="11" t="n"/>
      <c r="K15" s="11" t="n"/>
      <c r="L15" s="11" t="n"/>
      <c r="M15" s="11" t="n"/>
      <c r="N15" s="12">
        <f>IF(OR(J15="",L15="",M15=""),"",ROUND(L15*M15,0))</f>
        <v/>
      </c>
      <c r="O15" s="12">
        <f>IF(N15="","",IF($C15="영세율",0,ROUND(N15*0.1,0)))</f>
        <v/>
      </c>
      <c r="P15" s="13" t="n"/>
      <c r="Q15" s="11" t="n"/>
      <c r="R15" s="11" t="n"/>
      <c r="S15" s="11" t="n"/>
      <c r="T15" s="11" t="n"/>
      <c r="U15" s="12">
        <f>IF(OR(Q15="",S15="",T15=""),"",ROUND(S15*T15,0))</f>
        <v/>
      </c>
      <c r="V15" s="12">
        <f>IF(U15="","",IF($C15="영세율",0,ROUND(U15*0.1,0)))</f>
        <v/>
      </c>
      <c r="W15" s="13" t="n"/>
      <c r="X15" s="11" t="n"/>
      <c r="Y15" s="11" t="n"/>
      <c r="Z15" s="11" t="n"/>
      <c r="AA15" s="11" t="n"/>
      <c r="AB15" s="12">
        <f>IF(OR(X15="",Z15="",AA15=""),"",ROUND(Z15*AA15,0))</f>
        <v/>
      </c>
      <c r="AC15" s="12">
        <f>IF(AB15="","",IF($C15="영세율",0,ROUND(AB15*0.1,0)))</f>
        <v/>
      </c>
      <c r="AD15" s="13" t="n"/>
      <c r="AE15" s="11" t="n"/>
      <c r="AF15" s="11" t="n"/>
      <c r="AG15" s="11" t="n"/>
      <c r="AH15" s="11" t="n"/>
      <c r="AI15" s="12">
        <f>IF(OR(AE15="",AG15="",AH15=""),"",ROUND(AG15*AH15,0))</f>
        <v/>
      </c>
      <c r="AJ15" s="12">
        <f>IF(AI15="","",IF($C15="영세율",0,ROUND(AI15*0.1,0)))</f>
        <v/>
      </c>
    </row>
    <row r="16" ht="18" customHeight="1">
      <c r="A16" s="10">
        <f>IF(B16="","",IF(TRIM(IF(NOT(OR(AND(ISNUMBER(B16),B16&gt;=36526,B16&lt;=73050),AND(ISNUMBER(B16),B16&gt;=20000101,B16&lt;=29991231),AND(NOT(ISNUMBER(B16)),LEN(B16)=8,ISNUMBER(VALUE(B16))))),"작성일자를 2026-09-19 또는 20260919 처럼 적어 주십시오. ","")&amp;IF(OR(C16="",AND(C16&lt;&gt;"일반",C16&lt;&gt;"영세율")),"종류를 일반 또는 영세율로 골라 주십시오. ","")&amp;IF(OR(D16="",AND(D16&lt;&gt;"영수",D16&lt;&gt;"청구")),"영수 또는 청구를 골라 주십시오. ","")&amp;IF(E16="","거래처를 골라 주십시오. ","")&amp;IF(AND(E16&lt;&gt;"",COUNTIF(거래처!$A$4:$A$43,SUBSTITUTE(SUBSTITUTE(SUBSTITUTE(E16,"~","~~"),"*","~*"),"?","~?"))=0),"거래처 시트에 없는 이름입니다. ","")&amp;IF(AND(E16&lt;&gt;"",COUNTIF(거래처!$A$4:$A$43,SUBSTITUTE(SUBSTITUTE(SUBSTITUTE(E16,"~","~~"),"*","~*"),"?","~?"))&gt;1),"거래처 시트에 같은 상호가 둘 이상입니다. ","")&amp;IF(AND(E16&lt;&gt;"",LEN(SUBSTITUTE(SUBSTITUTE(IFERROR(VLOOKUP(SUBSTITUTE(SUBSTITUTE(SUBSTITUTE(E16,"~","~~"),"*","~*"),"?","~?"),거래처!$A$4:$I$43,2,FALSE),""),"-","")," ",""))&lt;&gt;10,LEN(SUBSTITUTE(SUBSTITUTE(IFERROR(VLOOKUP(SUBSTITUTE(SUBSTITUTE(SUBSTITUTE(E16,"~","~~"),"*","~*"),"?","~?"),거래처!$A$4:$I$43,2,FALSE),""),"-","")," ",""))&lt;&gt;13),"거래처 등록번호가 10자리(사업자) 또는 13자리(주민)가 아닙니다. ","")&amp;IF(J16="","품목을 한 줄 이상 적어 주십시오. ","")&amp;IF(N(F16)=0,"공급가액 합계가 0입니다. 맞으면 그대로 두셔도 됩니다. ","")&amp;IF(AND(C16="영세율",N(G16)&lt;&gt;0),"영세율인데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","")&amp;IF(LENB(IFERROR(VLOOKUP(SUBSTITUTE(SUBSTITUTE(SUBSTITUTE(E16,"~","~~"),"*","~*"),"?","~?"),거래처!$A$4:$I$43,1,FALSE),""))&gt;70,"거래처 상호가 70byte(한글 35자)를 넘습니다. ","")&amp;IF(LEN(IFERROR(VLOOKUP(SUBSTITUTE(SUBSTITUTE(SUBSTITUTE(E16,"~","~~"),"*","~*"),"?","~?"),거래처!$A$4:$I$43,3,FALSE),""))&gt;4,"거래처 종사업장번호는 4자리까지입니다. ","")&amp;IF(AND(J16&lt;&gt;"",OR(NOT(ISNUMBER(I16)),I16&lt;1,I16&gt;31)),"품목1 일자는 1~31 사이 숫자로 적어 주십시오. ","")&amp;IF(LENB(J16)&gt;100,"품목1 이름이 100byte(한글 50자)를 넘습니다. ","")&amp;IF(LENB(K16)&gt;60,"품목1 규격이 60byte를 넘습니다. ","")&amp;IF(N(L16)&gt;=10^10,"품목1 수량이 너무 큽니다(정수 10자리까지). ","")&amp;IF(N(M16)&gt;=10^13,"품목1 단가가 너무 큽니다(정수 13자리까지). ","")&amp;IF(ROUND(N(L16)*100,0)&lt;&gt;N(L16)*100,"품목1 수량은 소수점 둘째 자리까지입니다. ","")&amp;IF(AND(Q16&lt;&gt;"",OR(NOT(ISNUMBER(P16)),P16&lt;1,P16&gt;31)),"품목2 일자는 1~31 사이 숫자로 적어 주십시오. ","")&amp;IF(LENB(Q16)&gt;100,"품목2 이름이 100byte(한글 50자)를 넘습니다. ","")&amp;IF(LENB(R16)&gt;60,"품목2 규격이 60byte를 넘습니다. ","")&amp;IF(N(S16)&gt;=10^10,"품목2 수량이 너무 큽니다(정수 10자리까지). ","")&amp;IF(N(T16)&gt;=10^13,"품목2 단가가 너무 큽니다(정수 13자리까지). ","")&amp;IF(ROUND(N(S16)*100,0)&lt;&gt;N(S16)*100,"품목2 수량은 소수점 둘째 자리까지입니다. ","")&amp;IF(AND(X16&lt;&gt;"",OR(NOT(ISNUMBER(W16)),W16&lt;1,W16&gt;31)),"품목3 일자는 1~31 사이 숫자로 적어 주십시오. ","")&amp;IF(LENB(X16)&gt;100,"품목3 이름이 100byte(한글 50자)를 넘습니다. ","")&amp;IF(LENB(Y16)&gt;60,"품목3 규격이 60byte를 넘습니다. ","")&amp;IF(N(Z16)&gt;=10^10,"품목3 수량이 너무 큽니다(정수 10자리까지). ","")&amp;IF(N(AA16)&gt;=10^13,"품목3 단가가 너무 큽니다(정수 13자리까지). ","")&amp;IF(ROUND(N(Z16)*100,0)&lt;&gt;N(Z16)*100,"품목3 수량은 소수점 둘째 자리까지입니다. ","")&amp;IF(AND(AE16&lt;&gt;"",OR(NOT(ISNUMBER(AD16)),AD16&lt;1,AD16&gt;31)),"품목4 일자는 1~31 사이 숫자로 적어 주십시오. ","")&amp;IF(LENB(AE16)&gt;100,"품목4 이름이 100byte(한글 50자)를 넘습니다. ","")&amp;IF(LENB(AF16)&gt;60,"품목4 규격이 60byte를 넘습니다. ","")&amp;IF(N(AG16)&gt;=10^10,"품목4 수량이 너무 큽니다(정수 10자리까지). ","")&amp;IF(N(AH16)&gt;=10^13,"품목4 단가가 너무 큽니다(정수 13자리까지). ","")&amp;IF(ROUND(N(AG16)*100,0)&lt;&gt;N(AG16)*100,"품목4 수량은 소수점 둘째 자리까지입니다. ",""))="","OK",TRIM(IF(NOT(OR(AND(ISNUMBER(B16),B16&gt;=36526,B16&lt;=73050),AND(ISNUMBER(B16),B16&gt;=20000101,B16&lt;=29991231),AND(NOT(ISNUMBER(B16)),LEN(B16)=8,ISNUMBER(VALUE(B16))))),"작성일자를 2026-09-19 또는 20260919 처럼 적어 주십시오. ","")&amp;IF(OR(C16="",AND(C16&lt;&gt;"일반",C16&lt;&gt;"영세율")),"종류를 일반 또는 영세율로 골라 주십시오. ","")&amp;IF(OR(D16="",AND(D16&lt;&gt;"영수",D16&lt;&gt;"청구")),"영수 또는 청구를 골라 주십시오. ","")&amp;IF(E16="","거래처를 골라 주십시오. ","")&amp;IF(AND(E16&lt;&gt;"",COUNTIF(거래처!$A$4:$A$43,SUBSTITUTE(SUBSTITUTE(SUBSTITUTE(E16,"~","~~"),"*","~*"),"?","~?"))=0),"거래처 시트에 없는 이름입니다. ","")&amp;IF(AND(E16&lt;&gt;"",COUNTIF(거래처!$A$4:$A$43,SUBSTITUTE(SUBSTITUTE(SUBSTITUTE(E16,"~","~~"),"*","~*"),"?","~?"))&gt;1),"거래처 시트에 같은 상호가 둘 이상입니다. ","")&amp;IF(AND(E16&lt;&gt;"",LEN(SUBSTITUTE(SUBSTITUTE(IFERROR(VLOOKUP(SUBSTITUTE(SUBSTITUTE(SUBSTITUTE(E16,"~","~~"),"*","~*"),"?","~?"),거래처!$A$4:$I$43,2,FALSE),""),"-","")," ",""))&lt;&gt;10,LEN(SUBSTITUTE(SUBSTITUTE(IFERROR(VLOOKUP(SUBSTITUTE(SUBSTITUTE(SUBSTITUTE(E16,"~","~~"),"*","~*"),"?","~?"),거래처!$A$4:$I$43,2,FALSE),""),"-","")," ",""))&lt;&gt;13),"거래처 등록번호가 10자리(사업자) 또는 13자리(주민)가 아닙니다. ","")&amp;IF(J16="","품목을 한 줄 이상 적어 주십시오. ","")&amp;IF(N(F16)=0,"공급가액 합계가 0입니다. 맞으면 그대로 두셔도 됩니다. ","")&amp;IF(AND(C16="영세율",N(G16)&lt;&gt;0),"영세율인데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","")&amp;IF(LENB(IFERROR(VLOOKUP(SUBSTITUTE(SUBSTITUTE(SUBSTITUTE(E16,"~","~~"),"*","~*"),"?","~?"),거래처!$A$4:$I$43,1,FALSE),""))&gt;70,"거래처 상호가 70byte(한글 35자)를 넘습니다. ","")&amp;IF(LEN(IFERROR(VLOOKUP(SUBSTITUTE(SUBSTITUTE(SUBSTITUTE(E16,"~","~~"),"*","~*"),"?","~?"),거래처!$A$4:$I$43,3,FALSE),""))&gt;4,"거래처 종사업장번호는 4자리까지입니다. ","")&amp;IF(AND(J16&lt;&gt;"",OR(NOT(ISNUMBER(I16)),I16&lt;1,I16&gt;31)),"품목1 일자는 1~31 사이 숫자로 적어 주십시오. ","")&amp;IF(LENB(J16)&gt;100,"품목1 이름이 100byte(한글 50자)를 넘습니다. ","")&amp;IF(LENB(K16)&gt;60,"품목1 규격이 60byte를 넘습니다. ","")&amp;IF(N(L16)&gt;=10^10,"품목1 수량이 너무 큽니다(정수 10자리까지). ","")&amp;IF(N(M16)&gt;=10^13,"품목1 단가가 너무 큽니다(정수 13자리까지). ","")&amp;IF(ROUND(N(L16)*100,0)&lt;&gt;N(L16)*100,"품목1 수량은 소수점 둘째 자리까지입니다. ","")&amp;IF(AND(Q16&lt;&gt;"",OR(NOT(ISNUMBER(P16)),P16&lt;1,P16&gt;31)),"품목2 일자는 1~31 사이 숫자로 적어 주십시오. ","")&amp;IF(LENB(Q16)&gt;100,"품목2 이름이 100byte(한글 50자)를 넘습니다. ","")&amp;IF(LENB(R16)&gt;60,"품목2 규격이 60byte를 넘습니다. ","")&amp;IF(N(S16)&gt;=10^10,"품목2 수량이 너무 큽니다(정수 10자리까지). ","")&amp;IF(N(T16)&gt;=10^13,"품목2 단가가 너무 큽니다(정수 13자리까지). ","")&amp;IF(ROUND(N(S16)*100,0)&lt;&gt;N(S16)*100,"품목2 수량은 소수점 둘째 자리까지입니다. ","")&amp;IF(AND(X16&lt;&gt;"",OR(NOT(ISNUMBER(W16)),W16&lt;1,W16&gt;31)),"품목3 일자는 1~31 사이 숫자로 적어 주십시오. ","")&amp;IF(LENB(X16)&gt;100,"품목3 이름이 100byte(한글 50자)를 넘습니다. ","")&amp;IF(LENB(Y16)&gt;60,"품목3 규격이 60byte를 넘습니다. ","")&amp;IF(N(Z16)&gt;=10^10,"품목3 수량이 너무 큽니다(정수 10자리까지). ","")&amp;IF(N(AA16)&gt;=10^13,"품목3 단가가 너무 큽니다(정수 13자리까지). ","")&amp;IF(ROUND(N(Z16)*100,0)&lt;&gt;N(Z16)*100,"품목3 수량은 소수점 둘째 자리까지입니다. ","")&amp;IF(AND(AE16&lt;&gt;"",OR(NOT(ISNUMBER(AD16)),AD16&lt;1,AD16&gt;31)),"품목4 일자는 1~31 사이 숫자로 적어 주십시오. ","")&amp;IF(LENB(AE16)&gt;100,"품목4 이름이 100byte(한글 50자)를 넘습니다. ","")&amp;IF(LENB(AF16)&gt;60,"품목4 규격이 60byte를 넘습니다. ","")&amp;IF(N(AG16)&gt;=10^10,"품목4 수량이 너무 큽니다(정수 10자리까지). ","")&amp;IF(N(AH16)&gt;=10^13,"품목4 단가가 너무 큽니다(정수 13자리까지). ","")&amp;IF(ROUND(N(AG16)*100,0)&lt;&gt;N(AG16)*100,"품목4 수량은 소수점 둘째 자리까지입니다. ",""))))</f>
        <v/>
      </c>
      <c r="B16" s="11" t="n"/>
      <c r="C16" s="11" t="n"/>
      <c r="D16" s="11" t="n"/>
      <c r="E16" s="11" t="n"/>
      <c r="F16" s="12">
        <f>IF(B16="","",N(N16)+N(U16)+N(AB16)+N(AI16))</f>
        <v/>
      </c>
      <c r="G16" s="12">
        <f>IF(B16="","",N(O16)+N(V16)+N(AC16)+N(AJ16))</f>
        <v/>
      </c>
      <c r="H16" s="11" t="n"/>
      <c r="I16" s="13" t="n"/>
      <c r="J16" s="11" t="n"/>
      <c r="K16" s="11" t="n"/>
      <c r="L16" s="11" t="n"/>
      <c r="M16" s="11" t="n"/>
      <c r="N16" s="12">
        <f>IF(OR(J16="",L16="",M16=""),"",ROUND(L16*M16,0))</f>
        <v/>
      </c>
      <c r="O16" s="12">
        <f>IF(N16="","",IF($C16="영세율",0,ROUND(N16*0.1,0)))</f>
        <v/>
      </c>
      <c r="P16" s="13" t="n"/>
      <c r="Q16" s="11" t="n"/>
      <c r="R16" s="11" t="n"/>
      <c r="S16" s="11" t="n"/>
      <c r="T16" s="11" t="n"/>
      <c r="U16" s="12">
        <f>IF(OR(Q16="",S16="",T16=""),"",ROUND(S16*T16,0))</f>
        <v/>
      </c>
      <c r="V16" s="12">
        <f>IF(U16="","",IF($C16="영세율",0,ROUND(U16*0.1,0)))</f>
        <v/>
      </c>
      <c r="W16" s="13" t="n"/>
      <c r="X16" s="11" t="n"/>
      <c r="Y16" s="11" t="n"/>
      <c r="Z16" s="11" t="n"/>
      <c r="AA16" s="11" t="n"/>
      <c r="AB16" s="12">
        <f>IF(OR(X16="",Z16="",AA16=""),"",ROUND(Z16*AA16,0))</f>
        <v/>
      </c>
      <c r="AC16" s="12">
        <f>IF(AB16="","",IF($C16="영세율",0,ROUND(AB16*0.1,0)))</f>
        <v/>
      </c>
      <c r="AD16" s="13" t="n"/>
      <c r="AE16" s="11" t="n"/>
      <c r="AF16" s="11" t="n"/>
      <c r="AG16" s="11" t="n"/>
      <c r="AH16" s="11" t="n"/>
      <c r="AI16" s="12">
        <f>IF(OR(AE16="",AG16="",AH16=""),"",ROUND(AG16*AH16,0))</f>
        <v/>
      </c>
      <c r="AJ16" s="12">
        <f>IF(AI16="","",IF($C16="영세율",0,ROUND(AI16*0.1,0)))</f>
        <v/>
      </c>
    </row>
    <row r="17" ht="18" customHeight="1">
      <c r="A17" s="10">
        <f>IF(B17="","",IF(TRIM(IF(NOT(OR(AND(ISNUMBER(B17),B17&gt;=36526,B17&lt;=73050),AND(ISNUMBER(B17),B17&gt;=20000101,B17&lt;=29991231),AND(NOT(ISNUMBER(B17)),LEN(B17)=8,ISNUMBER(VALUE(B17))))),"작성일자를 2026-09-19 또는 20260919 처럼 적어 주십시오. ","")&amp;IF(OR(C17="",AND(C17&lt;&gt;"일반",C17&lt;&gt;"영세율")),"종류를 일반 또는 영세율로 골라 주십시오. ","")&amp;IF(OR(D17="",AND(D17&lt;&gt;"영수",D17&lt;&gt;"청구")),"영수 또는 청구를 골라 주십시오. ","")&amp;IF(E17="","거래처를 골라 주십시오. ","")&amp;IF(AND(E17&lt;&gt;"",COUNTIF(거래처!$A$4:$A$43,SUBSTITUTE(SUBSTITUTE(SUBSTITUTE(E17,"~","~~"),"*","~*"),"?","~?"))=0),"거래처 시트에 없는 이름입니다. ","")&amp;IF(AND(E17&lt;&gt;"",COUNTIF(거래처!$A$4:$A$43,SUBSTITUTE(SUBSTITUTE(SUBSTITUTE(E17,"~","~~"),"*","~*"),"?","~?"))&gt;1),"거래처 시트에 같은 상호가 둘 이상입니다. ","")&amp;IF(AND(E17&lt;&gt;"",LEN(SUBSTITUTE(SUBSTITUTE(IFERROR(VLOOKUP(SUBSTITUTE(SUBSTITUTE(SUBSTITUTE(E17,"~","~~"),"*","~*"),"?","~?"),거래처!$A$4:$I$43,2,FALSE),""),"-","")," ",""))&lt;&gt;10,LEN(SUBSTITUTE(SUBSTITUTE(IFERROR(VLOOKUP(SUBSTITUTE(SUBSTITUTE(SUBSTITUTE(E17,"~","~~"),"*","~*"),"?","~?"),거래처!$A$4:$I$43,2,FALSE),""),"-","")," ",""))&lt;&gt;13),"거래처 등록번호가 10자리(사업자) 또는 13자리(주민)가 아닙니다. ","")&amp;IF(J17="","품목을 한 줄 이상 적어 주십시오. ","")&amp;IF(N(F17)=0,"공급가액 합계가 0입니다. 맞으면 그대로 두셔도 됩니다. ","")&amp;IF(AND(C17="영세율",N(G17)&lt;&gt;0),"영세율인데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","")&amp;IF(LENB(IFERROR(VLOOKUP(SUBSTITUTE(SUBSTITUTE(SUBSTITUTE(E17,"~","~~"),"*","~*"),"?","~?"),거래처!$A$4:$I$43,1,FALSE),""))&gt;70,"거래처 상호가 70byte(한글 35자)를 넘습니다. ","")&amp;IF(LEN(IFERROR(VLOOKUP(SUBSTITUTE(SUBSTITUTE(SUBSTITUTE(E17,"~","~~"),"*","~*"),"?","~?"),거래처!$A$4:$I$43,3,FALSE),""))&gt;4,"거래처 종사업장번호는 4자리까지입니다. ","")&amp;IF(AND(J17&lt;&gt;"",OR(NOT(ISNUMBER(I17)),I17&lt;1,I17&gt;31)),"품목1 일자는 1~31 사이 숫자로 적어 주십시오. ","")&amp;IF(LENB(J17)&gt;100,"품목1 이름이 100byte(한글 50자)를 넘습니다. ","")&amp;IF(LENB(K17)&gt;60,"품목1 규격이 60byte를 넘습니다. ","")&amp;IF(N(L17)&gt;=10^10,"품목1 수량이 너무 큽니다(정수 10자리까지). ","")&amp;IF(N(M17)&gt;=10^13,"품목1 단가가 너무 큽니다(정수 13자리까지). ","")&amp;IF(ROUND(N(L17)*100,0)&lt;&gt;N(L17)*100,"품목1 수량은 소수점 둘째 자리까지입니다. ","")&amp;IF(AND(Q17&lt;&gt;"",OR(NOT(ISNUMBER(P17)),P17&lt;1,P17&gt;31)),"품목2 일자는 1~31 사이 숫자로 적어 주십시오. ","")&amp;IF(LENB(Q17)&gt;100,"품목2 이름이 100byte(한글 50자)를 넘습니다. ","")&amp;IF(LENB(R17)&gt;60,"품목2 규격이 60byte를 넘습니다. ","")&amp;IF(N(S17)&gt;=10^10,"품목2 수량이 너무 큽니다(정수 10자리까지). ","")&amp;IF(N(T17)&gt;=10^13,"품목2 단가가 너무 큽니다(정수 13자리까지). ","")&amp;IF(ROUND(N(S17)*100,0)&lt;&gt;N(S17)*100,"품목2 수량은 소수점 둘째 자리까지입니다. ","")&amp;IF(AND(X17&lt;&gt;"",OR(NOT(ISNUMBER(W17)),W17&lt;1,W17&gt;31)),"품목3 일자는 1~31 사이 숫자로 적어 주십시오. ","")&amp;IF(LENB(X17)&gt;100,"품목3 이름이 100byte(한글 50자)를 넘습니다. ","")&amp;IF(LENB(Y17)&gt;60,"품목3 규격이 60byte를 넘습니다. ","")&amp;IF(N(Z17)&gt;=10^10,"품목3 수량이 너무 큽니다(정수 10자리까지). ","")&amp;IF(N(AA17)&gt;=10^13,"품목3 단가가 너무 큽니다(정수 13자리까지). ","")&amp;IF(ROUND(N(Z17)*100,0)&lt;&gt;N(Z17)*100,"품목3 수량은 소수점 둘째 자리까지입니다. ","")&amp;IF(AND(AE17&lt;&gt;"",OR(NOT(ISNUMBER(AD17)),AD17&lt;1,AD17&gt;31)),"품목4 일자는 1~31 사이 숫자로 적어 주십시오. ","")&amp;IF(LENB(AE17)&gt;100,"품목4 이름이 100byte(한글 50자)를 넘습니다. ","")&amp;IF(LENB(AF17)&gt;60,"품목4 규격이 60byte를 넘습니다. ","")&amp;IF(N(AG17)&gt;=10^10,"품목4 수량이 너무 큽니다(정수 10자리까지). ","")&amp;IF(N(AH17)&gt;=10^13,"품목4 단가가 너무 큽니다(정수 13자리까지). ","")&amp;IF(ROUND(N(AG17)*100,0)&lt;&gt;N(AG17)*100,"품목4 수량은 소수점 둘째 자리까지입니다. ",""))="","OK",TRIM(IF(NOT(OR(AND(ISNUMBER(B17),B17&gt;=36526,B17&lt;=73050),AND(ISNUMBER(B17),B17&gt;=20000101,B17&lt;=29991231),AND(NOT(ISNUMBER(B17)),LEN(B17)=8,ISNUMBER(VALUE(B17))))),"작성일자를 2026-09-19 또는 20260919 처럼 적어 주십시오. ","")&amp;IF(OR(C17="",AND(C17&lt;&gt;"일반",C17&lt;&gt;"영세율")),"종류를 일반 또는 영세율로 골라 주십시오. ","")&amp;IF(OR(D17="",AND(D17&lt;&gt;"영수",D17&lt;&gt;"청구")),"영수 또는 청구를 골라 주십시오. ","")&amp;IF(E17="","거래처를 골라 주십시오. ","")&amp;IF(AND(E17&lt;&gt;"",COUNTIF(거래처!$A$4:$A$43,SUBSTITUTE(SUBSTITUTE(SUBSTITUTE(E17,"~","~~"),"*","~*"),"?","~?"))=0),"거래처 시트에 없는 이름입니다. ","")&amp;IF(AND(E17&lt;&gt;"",COUNTIF(거래처!$A$4:$A$43,SUBSTITUTE(SUBSTITUTE(SUBSTITUTE(E17,"~","~~"),"*","~*"),"?","~?"))&gt;1),"거래처 시트에 같은 상호가 둘 이상입니다. ","")&amp;IF(AND(E17&lt;&gt;"",LEN(SUBSTITUTE(SUBSTITUTE(IFERROR(VLOOKUP(SUBSTITUTE(SUBSTITUTE(SUBSTITUTE(E17,"~","~~"),"*","~*"),"?","~?"),거래처!$A$4:$I$43,2,FALSE),""),"-","")," ",""))&lt;&gt;10,LEN(SUBSTITUTE(SUBSTITUTE(IFERROR(VLOOKUP(SUBSTITUTE(SUBSTITUTE(SUBSTITUTE(E17,"~","~~"),"*","~*"),"?","~?"),거래처!$A$4:$I$43,2,FALSE),""),"-","")," ",""))&lt;&gt;13),"거래처 등록번호가 10자리(사업자) 또는 13자리(주민)가 아닙니다. ","")&amp;IF(J17="","품목을 한 줄 이상 적어 주십시오. ","")&amp;IF(N(F17)=0,"공급가액 합계가 0입니다. 맞으면 그대로 두셔도 됩니다. ","")&amp;IF(AND(C17="영세율",N(G17)&lt;&gt;0),"영세율인데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","")&amp;IF(LENB(IFERROR(VLOOKUP(SUBSTITUTE(SUBSTITUTE(SUBSTITUTE(E17,"~","~~"),"*","~*"),"?","~?"),거래처!$A$4:$I$43,1,FALSE),""))&gt;70,"거래처 상호가 70byte(한글 35자)를 넘습니다. ","")&amp;IF(LEN(IFERROR(VLOOKUP(SUBSTITUTE(SUBSTITUTE(SUBSTITUTE(E17,"~","~~"),"*","~*"),"?","~?"),거래처!$A$4:$I$43,3,FALSE),""))&gt;4,"거래처 종사업장번호는 4자리까지입니다. ","")&amp;IF(AND(J17&lt;&gt;"",OR(NOT(ISNUMBER(I17)),I17&lt;1,I17&gt;31)),"품목1 일자는 1~31 사이 숫자로 적어 주십시오. ","")&amp;IF(LENB(J17)&gt;100,"품목1 이름이 100byte(한글 50자)를 넘습니다. ","")&amp;IF(LENB(K17)&gt;60,"품목1 규격이 60byte를 넘습니다. ","")&amp;IF(N(L17)&gt;=10^10,"품목1 수량이 너무 큽니다(정수 10자리까지). ","")&amp;IF(N(M17)&gt;=10^13,"품목1 단가가 너무 큽니다(정수 13자리까지). ","")&amp;IF(ROUND(N(L17)*100,0)&lt;&gt;N(L17)*100,"품목1 수량은 소수점 둘째 자리까지입니다. ","")&amp;IF(AND(Q17&lt;&gt;"",OR(NOT(ISNUMBER(P17)),P17&lt;1,P17&gt;31)),"품목2 일자는 1~31 사이 숫자로 적어 주십시오. ","")&amp;IF(LENB(Q17)&gt;100,"품목2 이름이 100byte(한글 50자)를 넘습니다. ","")&amp;IF(LENB(R17)&gt;60,"품목2 규격이 60byte를 넘습니다. ","")&amp;IF(N(S17)&gt;=10^10,"품목2 수량이 너무 큽니다(정수 10자리까지). ","")&amp;IF(N(T17)&gt;=10^13,"품목2 단가가 너무 큽니다(정수 13자리까지). ","")&amp;IF(ROUND(N(S17)*100,0)&lt;&gt;N(S17)*100,"품목2 수량은 소수점 둘째 자리까지입니다. ","")&amp;IF(AND(X17&lt;&gt;"",OR(NOT(ISNUMBER(W17)),W17&lt;1,W17&gt;31)),"품목3 일자는 1~31 사이 숫자로 적어 주십시오. ","")&amp;IF(LENB(X17)&gt;100,"품목3 이름이 100byte(한글 50자)를 넘습니다. ","")&amp;IF(LENB(Y17)&gt;60,"품목3 규격이 60byte를 넘습니다. ","")&amp;IF(N(Z17)&gt;=10^10,"품목3 수량이 너무 큽니다(정수 10자리까지). ","")&amp;IF(N(AA17)&gt;=10^13,"품목3 단가가 너무 큽니다(정수 13자리까지). ","")&amp;IF(ROUND(N(Z17)*100,0)&lt;&gt;N(Z17)*100,"품목3 수량은 소수점 둘째 자리까지입니다. ","")&amp;IF(AND(AE17&lt;&gt;"",OR(NOT(ISNUMBER(AD17)),AD17&lt;1,AD17&gt;31)),"품목4 일자는 1~31 사이 숫자로 적어 주십시오. ","")&amp;IF(LENB(AE17)&gt;100,"품목4 이름이 100byte(한글 50자)를 넘습니다. ","")&amp;IF(LENB(AF17)&gt;60,"품목4 규격이 60byte를 넘습니다. ","")&amp;IF(N(AG17)&gt;=10^10,"품목4 수량이 너무 큽니다(정수 10자리까지). ","")&amp;IF(N(AH17)&gt;=10^13,"품목4 단가가 너무 큽니다(정수 13자리까지). ","")&amp;IF(ROUND(N(AG17)*100,0)&lt;&gt;N(AG17)*100,"품목4 수량은 소수점 둘째 자리까지입니다. ",""))))</f>
        <v/>
      </c>
      <c r="B17" s="11" t="n"/>
      <c r="C17" s="11" t="n"/>
      <c r="D17" s="11" t="n"/>
      <c r="E17" s="11" t="n"/>
      <c r="F17" s="12">
        <f>IF(B17="","",N(N17)+N(U17)+N(AB17)+N(AI17))</f>
        <v/>
      </c>
      <c r="G17" s="12">
        <f>IF(B17="","",N(O17)+N(V17)+N(AC17)+N(AJ17))</f>
        <v/>
      </c>
      <c r="H17" s="11" t="n"/>
      <c r="I17" s="13" t="n"/>
      <c r="J17" s="11" t="n"/>
      <c r="K17" s="11" t="n"/>
      <c r="L17" s="11" t="n"/>
      <c r="M17" s="11" t="n"/>
      <c r="N17" s="12">
        <f>IF(OR(J17="",L17="",M17=""),"",ROUND(L17*M17,0))</f>
        <v/>
      </c>
      <c r="O17" s="12">
        <f>IF(N17="","",IF($C17="영세율",0,ROUND(N17*0.1,0)))</f>
        <v/>
      </c>
      <c r="P17" s="13" t="n"/>
      <c r="Q17" s="11" t="n"/>
      <c r="R17" s="11" t="n"/>
      <c r="S17" s="11" t="n"/>
      <c r="T17" s="11" t="n"/>
      <c r="U17" s="12">
        <f>IF(OR(Q17="",S17="",T17=""),"",ROUND(S17*T17,0))</f>
        <v/>
      </c>
      <c r="V17" s="12">
        <f>IF(U17="","",IF($C17="영세율",0,ROUND(U17*0.1,0)))</f>
        <v/>
      </c>
      <c r="W17" s="13" t="n"/>
      <c r="X17" s="11" t="n"/>
      <c r="Y17" s="11" t="n"/>
      <c r="Z17" s="11" t="n"/>
      <c r="AA17" s="11" t="n"/>
      <c r="AB17" s="12">
        <f>IF(OR(X17="",Z17="",AA17=""),"",ROUND(Z17*AA17,0))</f>
        <v/>
      </c>
      <c r="AC17" s="12">
        <f>IF(AB17="","",IF($C17="영세율",0,ROUND(AB17*0.1,0)))</f>
        <v/>
      </c>
      <c r="AD17" s="13" t="n"/>
      <c r="AE17" s="11" t="n"/>
      <c r="AF17" s="11" t="n"/>
      <c r="AG17" s="11" t="n"/>
      <c r="AH17" s="11" t="n"/>
      <c r="AI17" s="12">
        <f>IF(OR(AE17="",AG17="",AH17=""),"",ROUND(AG17*AH17,0))</f>
        <v/>
      </c>
      <c r="AJ17" s="12">
        <f>IF(AI17="","",IF($C17="영세율",0,ROUND(AI17*0.1,0)))</f>
        <v/>
      </c>
    </row>
    <row r="18" ht="18" customHeight="1">
      <c r="A18" s="10">
        <f>IF(B18="","",IF(TRIM(IF(NOT(OR(AND(ISNUMBER(B18),B18&gt;=36526,B18&lt;=73050),AND(ISNUMBER(B18),B18&gt;=20000101,B18&lt;=29991231),AND(NOT(ISNUMBER(B18)),LEN(B18)=8,ISNUMBER(VALUE(B18))))),"작성일자를 2026-09-19 또는 20260919 처럼 적어 주십시오. ","")&amp;IF(OR(C18="",AND(C18&lt;&gt;"일반",C18&lt;&gt;"영세율")),"종류를 일반 또는 영세율로 골라 주십시오. ","")&amp;IF(OR(D18="",AND(D18&lt;&gt;"영수",D18&lt;&gt;"청구")),"영수 또는 청구를 골라 주십시오. ","")&amp;IF(E18="","거래처를 골라 주십시오. ","")&amp;IF(AND(E18&lt;&gt;"",COUNTIF(거래처!$A$4:$A$43,SUBSTITUTE(SUBSTITUTE(SUBSTITUTE(E18,"~","~~"),"*","~*"),"?","~?"))=0),"거래처 시트에 없는 이름입니다. ","")&amp;IF(AND(E18&lt;&gt;"",COUNTIF(거래처!$A$4:$A$43,SUBSTITUTE(SUBSTITUTE(SUBSTITUTE(E18,"~","~~"),"*","~*"),"?","~?"))&gt;1),"거래처 시트에 같은 상호가 둘 이상입니다. ","")&amp;IF(AND(E18&lt;&gt;"",LEN(SUBSTITUTE(SUBSTITUTE(IFERROR(VLOOKUP(SUBSTITUTE(SUBSTITUTE(SUBSTITUTE(E18,"~","~~"),"*","~*"),"?","~?"),거래처!$A$4:$I$43,2,FALSE),""),"-","")," ",""))&lt;&gt;10,LEN(SUBSTITUTE(SUBSTITUTE(IFERROR(VLOOKUP(SUBSTITUTE(SUBSTITUTE(SUBSTITUTE(E18,"~","~~"),"*","~*"),"?","~?"),거래처!$A$4:$I$43,2,FALSE),""),"-","")," ",""))&lt;&gt;13),"거래처 등록번호가 10자리(사업자) 또는 13자리(주민)가 아닙니다. ","")&amp;IF(J18="","품목을 한 줄 이상 적어 주십시오. ","")&amp;IF(N(F18)=0,"공급가액 합계가 0입니다. 맞으면 그대로 두셔도 됩니다. ","")&amp;IF(AND(C18="영세율",N(G18)&lt;&gt;0),"영세율인데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","")&amp;IF(LENB(IFERROR(VLOOKUP(SUBSTITUTE(SUBSTITUTE(SUBSTITUTE(E18,"~","~~"),"*","~*"),"?","~?"),거래처!$A$4:$I$43,1,FALSE),""))&gt;70,"거래처 상호가 70byte(한글 35자)를 넘습니다. ","")&amp;IF(LEN(IFERROR(VLOOKUP(SUBSTITUTE(SUBSTITUTE(SUBSTITUTE(E18,"~","~~"),"*","~*"),"?","~?"),거래처!$A$4:$I$43,3,FALSE),""))&gt;4,"거래처 종사업장번호는 4자리까지입니다. ","")&amp;IF(AND(J18&lt;&gt;"",OR(NOT(ISNUMBER(I18)),I18&lt;1,I18&gt;31)),"품목1 일자는 1~31 사이 숫자로 적어 주십시오. ","")&amp;IF(LENB(J18)&gt;100,"품목1 이름이 100byte(한글 50자)를 넘습니다. ","")&amp;IF(LENB(K18)&gt;60,"품목1 규격이 60byte를 넘습니다. ","")&amp;IF(N(L18)&gt;=10^10,"품목1 수량이 너무 큽니다(정수 10자리까지). ","")&amp;IF(N(M18)&gt;=10^13,"품목1 단가가 너무 큽니다(정수 13자리까지). ","")&amp;IF(ROUND(N(L18)*100,0)&lt;&gt;N(L18)*100,"품목1 수량은 소수점 둘째 자리까지입니다. ","")&amp;IF(AND(Q18&lt;&gt;"",OR(NOT(ISNUMBER(P18)),P18&lt;1,P18&gt;31)),"품목2 일자는 1~31 사이 숫자로 적어 주십시오. ","")&amp;IF(LENB(Q18)&gt;100,"품목2 이름이 100byte(한글 50자)를 넘습니다. ","")&amp;IF(LENB(R18)&gt;60,"품목2 규격이 60byte를 넘습니다. ","")&amp;IF(N(S18)&gt;=10^10,"품목2 수량이 너무 큽니다(정수 10자리까지). ","")&amp;IF(N(T18)&gt;=10^13,"품목2 단가가 너무 큽니다(정수 13자리까지). ","")&amp;IF(ROUND(N(S18)*100,0)&lt;&gt;N(S18)*100,"품목2 수량은 소수점 둘째 자리까지입니다. ","")&amp;IF(AND(X18&lt;&gt;"",OR(NOT(ISNUMBER(W18)),W18&lt;1,W18&gt;31)),"품목3 일자는 1~31 사이 숫자로 적어 주십시오. ","")&amp;IF(LENB(X18)&gt;100,"품목3 이름이 100byte(한글 50자)를 넘습니다. ","")&amp;IF(LENB(Y18)&gt;60,"품목3 규격이 60byte를 넘습니다. ","")&amp;IF(N(Z18)&gt;=10^10,"품목3 수량이 너무 큽니다(정수 10자리까지). ","")&amp;IF(N(AA18)&gt;=10^13,"품목3 단가가 너무 큽니다(정수 13자리까지). ","")&amp;IF(ROUND(N(Z18)*100,0)&lt;&gt;N(Z18)*100,"품목3 수량은 소수점 둘째 자리까지입니다. ","")&amp;IF(AND(AE18&lt;&gt;"",OR(NOT(ISNUMBER(AD18)),AD18&lt;1,AD18&gt;31)),"품목4 일자는 1~31 사이 숫자로 적어 주십시오. ","")&amp;IF(LENB(AE18)&gt;100,"품목4 이름이 100byte(한글 50자)를 넘습니다. ","")&amp;IF(LENB(AF18)&gt;60,"품목4 규격이 60byte를 넘습니다. ","")&amp;IF(N(AG18)&gt;=10^10,"품목4 수량이 너무 큽니다(정수 10자리까지). ","")&amp;IF(N(AH18)&gt;=10^13,"품목4 단가가 너무 큽니다(정수 13자리까지). ","")&amp;IF(ROUND(N(AG18)*100,0)&lt;&gt;N(AG18)*100,"품목4 수량은 소수점 둘째 자리까지입니다. ",""))="","OK",TRIM(IF(NOT(OR(AND(ISNUMBER(B18),B18&gt;=36526,B18&lt;=73050),AND(ISNUMBER(B18),B18&gt;=20000101,B18&lt;=29991231),AND(NOT(ISNUMBER(B18)),LEN(B18)=8,ISNUMBER(VALUE(B18))))),"작성일자를 2026-09-19 또는 20260919 처럼 적어 주십시오. ","")&amp;IF(OR(C18="",AND(C18&lt;&gt;"일반",C18&lt;&gt;"영세율")),"종류를 일반 또는 영세율로 골라 주십시오. ","")&amp;IF(OR(D18="",AND(D18&lt;&gt;"영수",D18&lt;&gt;"청구")),"영수 또는 청구를 골라 주십시오. ","")&amp;IF(E18="","거래처를 골라 주십시오. ","")&amp;IF(AND(E18&lt;&gt;"",COUNTIF(거래처!$A$4:$A$43,SUBSTITUTE(SUBSTITUTE(SUBSTITUTE(E18,"~","~~"),"*","~*"),"?","~?"))=0),"거래처 시트에 없는 이름입니다. ","")&amp;IF(AND(E18&lt;&gt;"",COUNTIF(거래처!$A$4:$A$43,SUBSTITUTE(SUBSTITUTE(SUBSTITUTE(E18,"~","~~"),"*","~*"),"?","~?"))&gt;1),"거래처 시트에 같은 상호가 둘 이상입니다. ","")&amp;IF(AND(E18&lt;&gt;"",LEN(SUBSTITUTE(SUBSTITUTE(IFERROR(VLOOKUP(SUBSTITUTE(SUBSTITUTE(SUBSTITUTE(E18,"~","~~"),"*","~*"),"?","~?"),거래처!$A$4:$I$43,2,FALSE),""),"-","")," ",""))&lt;&gt;10,LEN(SUBSTITUTE(SUBSTITUTE(IFERROR(VLOOKUP(SUBSTITUTE(SUBSTITUTE(SUBSTITUTE(E18,"~","~~"),"*","~*"),"?","~?"),거래처!$A$4:$I$43,2,FALSE),""),"-","")," ",""))&lt;&gt;13),"거래처 등록번호가 10자리(사업자) 또는 13자리(주민)가 아닙니다. ","")&amp;IF(J18="","품목을 한 줄 이상 적어 주십시오. ","")&amp;IF(N(F18)=0,"공급가액 합계가 0입니다. 맞으면 그대로 두셔도 됩니다. ","")&amp;IF(AND(C18="영세율",N(G18)&lt;&gt;0),"영세율인데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","")&amp;IF(LENB(IFERROR(VLOOKUP(SUBSTITUTE(SUBSTITUTE(SUBSTITUTE(E18,"~","~~"),"*","~*"),"?","~?"),거래처!$A$4:$I$43,1,FALSE),""))&gt;70,"거래처 상호가 70byte(한글 35자)를 넘습니다. ","")&amp;IF(LEN(IFERROR(VLOOKUP(SUBSTITUTE(SUBSTITUTE(SUBSTITUTE(E18,"~","~~"),"*","~*"),"?","~?"),거래처!$A$4:$I$43,3,FALSE),""))&gt;4,"거래처 종사업장번호는 4자리까지입니다. ","")&amp;IF(AND(J18&lt;&gt;"",OR(NOT(ISNUMBER(I18)),I18&lt;1,I18&gt;31)),"품목1 일자는 1~31 사이 숫자로 적어 주십시오. ","")&amp;IF(LENB(J18)&gt;100,"품목1 이름이 100byte(한글 50자)를 넘습니다. ","")&amp;IF(LENB(K18)&gt;60,"품목1 규격이 60byte를 넘습니다. ","")&amp;IF(N(L18)&gt;=10^10,"품목1 수량이 너무 큽니다(정수 10자리까지). ","")&amp;IF(N(M18)&gt;=10^13,"품목1 단가가 너무 큽니다(정수 13자리까지). ","")&amp;IF(ROUND(N(L18)*100,0)&lt;&gt;N(L18)*100,"품목1 수량은 소수점 둘째 자리까지입니다. ","")&amp;IF(AND(Q18&lt;&gt;"",OR(NOT(ISNUMBER(P18)),P18&lt;1,P18&gt;31)),"품목2 일자는 1~31 사이 숫자로 적어 주십시오. ","")&amp;IF(LENB(Q18)&gt;100,"품목2 이름이 100byte(한글 50자)를 넘습니다. ","")&amp;IF(LENB(R18)&gt;60,"품목2 규격이 60byte를 넘습니다. ","")&amp;IF(N(S18)&gt;=10^10,"품목2 수량이 너무 큽니다(정수 10자리까지). ","")&amp;IF(N(T18)&gt;=10^13,"품목2 단가가 너무 큽니다(정수 13자리까지). ","")&amp;IF(ROUND(N(S18)*100,0)&lt;&gt;N(S18)*100,"품목2 수량은 소수점 둘째 자리까지입니다. ","")&amp;IF(AND(X18&lt;&gt;"",OR(NOT(ISNUMBER(W18)),W18&lt;1,W18&gt;31)),"품목3 일자는 1~31 사이 숫자로 적어 주십시오. ","")&amp;IF(LENB(X18)&gt;100,"품목3 이름이 100byte(한글 50자)를 넘습니다. ","")&amp;IF(LENB(Y18)&gt;60,"품목3 규격이 60byte를 넘습니다. ","")&amp;IF(N(Z18)&gt;=10^10,"품목3 수량이 너무 큽니다(정수 10자리까지). ","")&amp;IF(N(AA18)&gt;=10^13,"품목3 단가가 너무 큽니다(정수 13자리까지). ","")&amp;IF(ROUND(N(Z18)*100,0)&lt;&gt;N(Z18)*100,"품목3 수량은 소수점 둘째 자리까지입니다. ","")&amp;IF(AND(AE18&lt;&gt;"",OR(NOT(ISNUMBER(AD18)),AD18&lt;1,AD18&gt;31)),"품목4 일자는 1~31 사이 숫자로 적어 주십시오. ","")&amp;IF(LENB(AE18)&gt;100,"품목4 이름이 100byte(한글 50자)를 넘습니다. ","")&amp;IF(LENB(AF18)&gt;60,"품목4 규격이 60byte를 넘습니다. ","")&amp;IF(N(AG18)&gt;=10^10,"품목4 수량이 너무 큽니다(정수 10자리까지). ","")&amp;IF(N(AH18)&gt;=10^13,"품목4 단가가 너무 큽니다(정수 13자리까지). ","")&amp;IF(ROUND(N(AG18)*100,0)&lt;&gt;N(AG18)*100,"품목4 수량은 소수점 둘째 자리까지입니다. ",""))))</f>
        <v/>
      </c>
      <c r="B18" s="11" t="n"/>
      <c r="C18" s="11" t="n"/>
      <c r="D18" s="11" t="n"/>
      <c r="E18" s="11" t="n"/>
      <c r="F18" s="12">
        <f>IF(B18="","",N(N18)+N(U18)+N(AB18)+N(AI18))</f>
        <v/>
      </c>
      <c r="G18" s="12">
        <f>IF(B18="","",N(O18)+N(V18)+N(AC18)+N(AJ18))</f>
        <v/>
      </c>
      <c r="H18" s="11" t="n"/>
      <c r="I18" s="13" t="n"/>
      <c r="J18" s="11" t="n"/>
      <c r="K18" s="11" t="n"/>
      <c r="L18" s="11" t="n"/>
      <c r="M18" s="11" t="n"/>
      <c r="N18" s="12">
        <f>IF(OR(J18="",L18="",M18=""),"",ROUND(L18*M18,0))</f>
        <v/>
      </c>
      <c r="O18" s="12">
        <f>IF(N18="","",IF($C18="영세율",0,ROUND(N18*0.1,0)))</f>
        <v/>
      </c>
      <c r="P18" s="13" t="n"/>
      <c r="Q18" s="11" t="n"/>
      <c r="R18" s="11" t="n"/>
      <c r="S18" s="11" t="n"/>
      <c r="T18" s="11" t="n"/>
      <c r="U18" s="12">
        <f>IF(OR(Q18="",S18="",T18=""),"",ROUND(S18*T18,0))</f>
        <v/>
      </c>
      <c r="V18" s="12">
        <f>IF(U18="","",IF($C18="영세율",0,ROUND(U18*0.1,0)))</f>
        <v/>
      </c>
      <c r="W18" s="13" t="n"/>
      <c r="X18" s="11" t="n"/>
      <c r="Y18" s="11" t="n"/>
      <c r="Z18" s="11" t="n"/>
      <c r="AA18" s="11" t="n"/>
      <c r="AB18" s="12">
        <f>IF(OR(X18="",Z18="",AA18=""),"",ROUND(Z18*AA18,0))</f>
        <v/>
      </c>
      <c r="AC18" s="12">
        <f>IF(AB18="","",IF($C18="영세율",0,ROUND(AB18*0.1,0)))</f>
        <v/>
      </c>
      <c r="AD18" s="13" t="n"/>
      <c r="AE18" s="11" t="n"/>
      <c r="AF18" s="11" t="n"/>
      <c r="AG18" s="11" t="n"/>
      <c r="AH18" s="11" t="n"/>
      <c r="AI18" s="12">
        <f>IF(OR(AE18="",AG18="",AH18=""),"",ROUND(AG18*AH18,0))</f>
        <v/>
      </c>
      <c r="AJ18" s="12">
        <f>IF(AI18="","",IF($C18="영세율",0,ROUND(AI18*0.1,0)))</f>
        <v/>
      </c>
    </row>
    <row r="19" ht="18" customHeight="1">
      <c r="A19" s="10">
        <f>IF(B19="","",IF(TRIM(IF(NOT(OR(AND(ISNUMBER(B19),B19&gt;=36526,B19&lt;=73050),AND(ISNUMBER(B19),B19&gt;=20000101,B19&lt;=29991231),AND(NOT(ISNUMBER(B19)),LEN(B19)=8,ISNUMBER(VALUE(B19))))),"작성일자를 2026-09-19 또는 20260919 처럼 적어 주십시오. ","")&amp;IF(OR(C19="",AND(C19&lt;&gt;"일반",C19&lt;&gt;"영세율")),"종류를 일반 또는 영세율로 골라 주십시오. ","")&amp;IF(OR(D19="",AND(D19&lt;&gt;"영수",D19&lt;&gt;"청구")),"영수 또는 청구를 골라 주십시오. ","")&amp;IF(E19="","거래처를 골라 주십시오. ","")&amp;IF(AND(E19&lt;&gt;"",COUNTIF(거래처!$A$4:$A$43,SUBSTITUTE(SUBSTITUTE(SUBSTITUTE(E19,"~","~~"),"*","~*"),"?","~?"))=0),"거래처 시트에 없는 이름입니다. ","")&amp;IF(AND(E19&lt;&gt;"",COUNTIF(거래처!$A$4:$A$43,SUBSTITUTE(SUBSTITUTE(SUBSTITUTE(E19,"~","~~"),"*","~*"),"?","~?"))&gt;1),"거래처 시트에 같은 상호가 둘 이상입니다. ","")&amp;IF(AND(E19&lt;&gt;"",LEN(SUBSTITUTE(SUBSTITUTE(IFERROR(VLOOKUP(SUBSTITUTE(SUBSTITUTE(SUBSTITUTE(E19,"~","~~"),"*","~*"),"?","~?"),거래처!$A$4:$I$43,2,FALSE),""),"-","")," ",""))&lt;&gt;10,LEN(SUBSTITUTE(SUBSTITUTE(IFERROR(VLOOKUP(SUBSTITUTE(SUBSTITUTE(SUBSTITUTE(E19,"~","~~"),"*","~*"),"?","~?"),거래처!$A$4:$I$43,2,FALSE),""),"-","")," ",""))&lt;&gt;13),"거래처 등록번호가 10자리(사업자) 또는 13자리(주민)가 아닙니다. ","")&amp;IF(J19="","품목을 한 줄 이상 적어 주십시오. ","")&amp;IF(N(F19)=0,"공급가액 합계가 0입니다. 맞으면 그대로 두셔도 됩니다. ","")&amp;IF(AND(C19="영세율",N(G19)&lt;&gt;0),"영세율인데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","")&amp;IF(LENB(IFERROR(VLOOKUP(SUBSTITUTE(SUBSTITUTE(SUBSTITUTE(E19,"~","~~"),"*","~*"),"?","~?"),거래처!$A$4:$I$43,1,FALSE),""))&gt;70,"거래처 상호가 70byte(한글 35자)를 넘습니다. ","")&amp;IF(LEN(IFERROR(VLOOKUP(SUBSTITUTE(SUBSTITUTE(SUBSTITUTE(E19,"~","~~"),"*","~*"),"?","~?"),거래처!$A$4:$I$43,3,FALSE),""))&gt;4,"거래처 종사업장번호는 4자리까지입니다. ","")&amp;IF(AND(J19&lt;&gt;"",OR(NOT(ISNUMBER(I19)),I19&lt;1,I19&gt;31)),"품목1 일자는 1~31 사이 숫자로 적어 주십시오. ","")&amp;IF(LENB(J19)&gt;100,"품목1 이름이 100byte(한글 50자)를 넘습니다. ","")&amp;IF(LENB(K19)&gt;60,"품목1 규격이 60byte를 넘습니다. ","")&amp;IF(N(L19)&gt;=10^10,"품목1 수량이 너무 큽니다(정수 10자리까지). ","")&amp;IF(N(M19)&gt;=10^13,"품목1 단가가 너무 큽니다(정수 13자리까지). ","")&amp;IF(ROUND(N(L19)*100,0)&lt;&gt;N(L19)*100,"품목1 수량은 소수점 둘째 자리까지입니다. ","")&amp;IF(AND(Q19&lt;&gt;"",OR(NOT(ISNUMBER(P19)),P19&lt;1,P19&gt;31)),"품목2 일자는 1~31 사이 숫자로 적어 주십시오. ","")&amp;IF(LENB(Q19)&gt;100,"품목2 이름이 100byte(한글 50자)를 넘습니다. ","")&amp;IF(LENB(R19)&gt;60,"품목2 규격이 60byte를 넘습니다. ","")&amp;IF(N(S19)&gt;=10^10,"품목2 수량이 너무 큽니다(정수 10자리까지). ","")&amp;IF(N(T19)&gt;=10^13,"품목2 단가가 너무 큽니다(정수 13자리까지). ","")&amp;IF(ROUND(N(S19)*100,0)&lt;&gt;N(S19)*100,"품목2 수량은 소수점 둘째 자리까지입니다. ","")&amp;IF(AND(X19&lt;&gt;"",OR(NOT(ISNUMBER(W19)),W19&lt;1,W19&gt;31)),"품목3 일자는 1~31 사이 숫자로 적어 주십시오. ","")&amp;IF(LENB(X19)&gt;100,"품목3 이름이 100byte(한글 50자)를 넘습니다. ","")&amp;IF(LENB(Y19)&gt;60,"품목3 규격이 60byte를 넘습니다. ","")&amp;IF(N(Z19)&gt;=10^10,"품목3 수량이 너무 큽니다(정수 10자리까지). ","")&amp;IF(N(AA19)&gt;=10^13,"품목3 단가가 너무 큽니다(정수 13자리까지). ","")&amp;IF(ROUND(N(Z19)*100,0)&lt;&gt;N(Z19)*100,"품목3 수량은 소수점 둘째 자리까지입니다. ","")&amp;IF(AND(AE19&lt;&gt;"",OR(NOT(ISNUMBER(AD19)),AD19&lt;1,AD19&gt;31)),"품목4 일자는 1~31 사이 숫자로 적어 주십시오. ","")&amp;IF(LENB(AE19)&gt;100,"품목4 이름이 100byte(한글 50자)를 넘습니다. ","")&amp;IF(LENB(AF19)&gt;60,"품목4 규격이 60byte를 넘습니다. ","")&amp;IF(N(AG19)&gt;=10^10,"품목4 수량이 너무 큽니다(정수 10자리까지). ","")&amp;IF(N(AH19)&gt;=10^13,"품목4 단가가 너무 큽니다(정수 13자리까지). ","")&amp;IF(ROUND(N(AG19)*100,0)&lt;&gt;N(AG19)*100,"품목4 수량은 소수점 둘째 자리까지입니다. ",""))="","OK",TRIM(IF(NOT(OR(AND(ISNUMBER(B19),B19&gt;=36526,B19&lt;=73050),AND(ISNUMBER(B19),B19&gt;=20000101,B19&lt;=29991231),AND(NOT(ISNUMBER(B19)),LEN(B19)=8,ISNUMBER(VALUE(B19))))),"작성일자를 2026-09-19 또는 20260919 처럼 적어 주십시오. ","")&amp;IF(OR(C19="",AND(C19&lt;&gt;"일반",C19&lt;&gt;"영세율")),"종류를 일반 또는 영세율로 골라 주십시오. ","")&amp;IF(OR(D19="",AND(D19&lt;&gt;"영수",D19&lt;&gt;"청구")),"영수 또는 청구를 골라 주십시오. ","")&amp;IF(E19="","거래처를 골라 주십시오. ","")&amp;IF(AND(E19&lt;&gt;"",COUNTIF(거래처!$A$4:$A$43,SUBSTITUTE(SUBSTITUTE(SUBSTITUTE(E19,"~","~~"),"*","~*"),"?","~?"))=0),"거래처 시트에 없는 이름입니다. ","")&amp;IF(AND(E19&lt;&gt;"",COUNTIF(거래처!$A$4:$A$43,SUBSTITUTE(SUBSTITUTE(SUBSTITUTE(E19,"~","~~"),"*","~*"),"?","~?"))&gt;1),"거래처 시트에 같은 상호가 둘 이상입니다. ","")&amp;IF(AND(E19&lt;&gt;"",LEN(SUBSTITUTE(SUBSTITUTE(IFERROR(VLOOKUP(SUBSTITUTE(SUBSTITUTE(SUBSTITUTE(E19,"~","~~"),"*","~*"),"?","~?"),거래처!$A$4:$I$43,2,FALSE),""),"-","")," ",""))&lt;&gt;10,LEN(SUBSTITUTE(SUBSTITUTE(IFERROR(VLOOKUP(SUBSTITUTE(SUBSTITUTE(SUBSTITUTE(E19,"~","~~"),"*","~*"),"?","~?"),거래처!$A$4:$I$43,2,FALSE),""),"-","")," ",""))&lt;&gt;13),"거래처 등록번호가 10자리(사업자) 또는 13자리(주민)가 아닙니다. ","")&amp;IF(J19="","품목을 한 줄 이상 적어 주십시오. ","")&amp;IF(N(F19)=0,"공급가액 합계가 0입니다. 맞으면 그대로 두셔도 됩니다. ","")&amp;IF(AND(C19="영세율",N(G19)&lt;&gt;0),"영세율인데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","")&amp;IF(LENB(IFERROR(VLOOKUP(SUBSTITUTE(SUBSTITUTE(SUBSTITUTE(E19,"~","~~"),"*","~*"),"?","~?"),거래처!$A$4:$I$43,1,FALSE),""))&gt;70,"거래처 상호가 70byte(한글 35자)를 넘습니다. ","")&amp;IF(LEN(IFERROR(VLOOKUP(SUBSTITUTE(SUBSTITUTE(SUBSTITUTE(E19,"~","~~"),"*","~*"),"?","~?"),거래처!$A$4:$I$43,3,FALSE),""))&gt;4,"거래처 종사업장번호는 4자리까지입니다. ","")&amp;IF(AND(J19&lt;&gt;"",OR(NOT(ISNUMBER(I19)),I19&lt;1,I19&gt;31)),"품목1 일자는 1~31 사이 숫자로 적어 주십시오. ","")&amp;IF(LENB(J19)&gt;100,"품목1 이름이 100byte(한글 50자)를 넘습니다. ","")&amp;IF(LENB(K19)&gt;60,"품목1 규격이 60byte를 넘습니다. ","")&amp;IF(N(L19)&gt;=10^10,"품목1 수량이 너무 큽니다(정수 10자리까지). ","")&amp;IF(N(M19)&gt;=10^13,"품목1 단가가 너무 큽니다(정수 13자리까지). ","")&amp;IF(ROUND(N(L19)*100,0)&lt;&gt;N(L19)*100,"품목1 수량은 소수점 둘째 자리까지입니다. ","")&amp;IF(AND(Q19&lt;&gt;"",OR(NOT(ISNUMBER(P19)),P19&lt;1,P19&gt;31)),"품목2 일자는 1~31 사이 숫자로 적어 주십시오. ","")&amp;IF(LENB(Q19)&gt;100,"품목2 이름이 100byte(한글 50자)를 넘습니다. ","")&amp;IF(LENB(R19)&gt;60,"품목2 규격이 60byte를 넘습니다. ","")&amp;IF(N(S19)&gt;=10^10,"품목2 수량이 너무 큽니다(정수 10자리까지). ","")&amp;IF(N(T19)&gt;=10^13,"품목2 단가가 너무 큽니다(정수 13자리까지). ","")&amp;IF(ROUND(N(S19)*100,0)&lt;&gt;N(S19)*100,"품목2 수량은 소수점 둘째 자리까지입니다. ","")&amp;IF(AND(X19&lt;&gt;"",OR(NOT(ISNUMBER(W19)),W19&lt;1,W19&gt;31)),"품목3 일자는 1~31 사이 숫자로 적어 주십시오. ","")&amp;IF(LENB(X19)&gt;100,"품목3 이름이 100byte(한글 50자)를 넘습니다. ","")&amp;IF(LENB(Y19)&gt;60,"품목3 규격이 60byte를 넘습니다. ","")&amp;IF(N(Z19)&gt;=10^10,"품목3 수량이 너무 큽니다(정수 10자리까지). ","")&amp;IF(N(AA19)&gt;=10^13,"품목3 단가가 너무 큽니다(정수 13자리까지). ","")&amp;IF(ROUND(N(Z19)*100,0)&lt;&gt;N(Z19)*100,"품목3 수량은 소수점 둘째 자리까지입니다. ","")&amp;IF(AND(AE19&lt;&gt;"",OR(NOT(ISNUMBER(AD19)),AD19&lt;1,AD19&gt;31)),"품목4 일자는 1~31 사이 숫자로 적어 주십시오. ","")&amp;IF(LENB(AE19)&gt;100,"품목4 이름이 100byte(한글 50자)를 넘습니다. ","")&amp;IF(LENB(AF19)&gt;60,"품목4 규격이 60byte를 넘습니다. ","")&amp;IF(N(AG19)&gt;=10^10,"품목4 수량이 너무 큽니다(정수 10자리까지). ","")&amp;IF(N(AH19)&gt;=10^13,"품목4 단가가 너무 큽니다(정수 13자리까지). ","")&amp;IF(ROUND(N(AG19)*100,0)&lt;&gt;N(AG19)*100,"품목4 수량은 소수점 둘째 자리까지입니다. ",""))))</f>
        <v/>
      </c>
      <c r="B19" s="11" t="n"/>
      <c r="C19" s="11" t="n"/>
      <c r="D19" s="11" t="n"/>
      <c r="E19" s="11" t="n"/>
      <c r="F19" s="12">
        <f>IF(B19="","",N(N19)+N(U19)+N(AB19)+N(AI19))</f>
        <v/>
      </c>
      <c r="G19" s="12">
        <f>IF(B19="","",N(O19)+N(V19)+N(AC19)+N(AJ19))</f>
        <v/>
      </c>
      <c r="H19" s="11" t="n"/>
      <c r="I19" s="13" t="n"/>
      <c r="J19" s="11" t="n"/>
      <c r="K19" s="11" t="n"/>
      <c r="L19" s="11" t="n"/>
      <c r="M19" s="11" t="n"/>
      <c r="N19" s="12">
        <f>IF(OR(J19="",L19="",M19=""),"",ROUND(L19*M19,0))</f>
        <v/>
      </c>
      <c r="O19" s="12">
        <f>IF(N19="","",IF($C19="영세율",0,ROUND(N19*0.1,0)))</f>
        <v/>
      </c>
      <c r="P19" s="13" t="n"/>
      <c r="Q19" s="11" t="n"/>
      <c r="R19" s="11" t="n"/>
      <c r="S19" s="11" t="n"/>
      <c r="T19" s="11" t="n"/>
      <c r="U19" s="12">
        <f>IF(OR(Q19="",S19="",T19=""),"",ROUND(S19*T19,0))</f>
        <v/>
      </c>
      <c r="V19" s="12">
        <f>IF(U19="","",IF($C19="영세율",0,ROUND(U19*0.1,0)))</f>
        <v/>
      </c>
      <c r="W19" s="13" t="n"/>
      <c r="X19" s="11" t="n"/>
      <c r="Y19" s="11" t="n"/>
      <c r="Z19" s="11" t="n"/>
      <c r="AA19" s="11" t="n"/>
      <c r="AB19" s="12">
        <f>IF(OR(X19="",Z19="",AA19=""),"",ROUND(Z19*AA19,0))</f>
        <v/>
      </c>
      <c r="AC19" s="12">
        <f>IF(AB19="","",IF($C19="영세율",0,ROUND(AB19*0.1,0)))</f>
        <v/>
      </c>
      <c r="AD19" s="13" t="n"/>
      <c r="AE19" s="11" t="n"/>
      <c r="AF19" s="11" t="n"/>
      <c r="AG19" s="11" t="n"/>
      <c r="AH19" s="11" t="n"/>
      <c r="AI19" s="12">
        <f>IF(OR(AE19="",AG19="",AH19=""),"",ROUND(AG19*AH19,0))</f>
        <v/>
      </c>
      <c r="AJ19" s="12">
        <f>IF(AI19="","",IF($C19="영세율",0,ROUND(AI19*0.1,0)))</f>
        <v/>
      </c>
    </row>
    <row r="20" ht="18" customHeight="1">
      <c r="A20" s="10">
        <f>IF(B20="","",IF(TRIM(IF(NOT(OR(AND(ISNUMBER(B20),B20&gt;=36526,B20&lt;=73050),AND(ISNUMBER(B20),B20&gt;=20000101,B20&lt;=29991231),AND(NOT(ISNUMBER(B20)),LEN(B20)=8,ISNUMBER(VALUE(B20))))),"작성일자를 2026-09-19 또는 20260919 처럼 적어 주십시오. ","")&amp;IF(OR(C20="",AND(C20&lt;&gt;"일반",C20&lt;&gt;"영세율")),"종류를 일반 또는 영세율로 골라 주십시오. ","")&amp;IF(OR(D20="",AND(D20&lt;&gt;"영수",D20&lt;&gt;"청구")),"영수 또는 청구를 골라 주십시오. ","")&amp;IF(E20="","거래처를 골라 주십시오. ","")&amp;IF(AND(E20&lt;&gt;"",COUNTIF(거래처!$A$4:$A$43,SUBSTITUTE(SUBSTITUTE(SUBSTITUTE(E20,"~","~~"),"*","~*"),"?","~?"))=0),"거래처 시트에 없는 이름입니다. ","")&amp;IF(AND(E20&lt;&gt;"",COUNTIF(거래처!$A$4:$A$43,SUBSTITUTE(SUBSTITUTE(SUBSTITUTE(E20,"~","~~"),"*","~*"),"?","~?"))&gt;1),"거래처 시트에 같은 상호가 둘 이상입니다. ","")&amp;IF(AND(E20&lt;&gt;"",LEN(SUBSTITUTE(SUBSTITUTE(IFERROR(VLOOKUP(SUBSTITUTE(SUBSTITUTE(SUBSTITUTE(E20,"~","~~"),"*","~*"),"?","~?"),거래처!$A$4:$I$43,2,FALSE),""),"-","")," ",""))&lt;&gt;10,LEN(SUBSTITUTE(SUBSTITUTE(IFERROR(VLOOKUP(SUBSTITUTE(SUBSTITUTE(SUBSTITUTE(E20,"~","~~"),"*","~*"),"?","~?"),거래처!$A$4:$I$43,2,FALSE),""),"-","")," ",""))&lt;&gt;13),"거래처 등록번호가 10자리(사업자) 또는 13자리(주민)가 아닙니다. ","")&amp;IF(J20="","품목을 한 줄 이상 적어 주십시오. ","")&amp;IF(N(F20)=0,"공급가액 합계가 0입니다. 맞으면 그대로 두셔도 됩니다. ","")&amp;IF(AND(C20="영세율",N(G20)&lt;&gt;0),"영세율인데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","")&amp;IF(LENB(IFERROR(VLOOKUP(SUBSTITUTE(SUBSTITUTE(SUBSTITUTE(E20,"~","~~"),"*","~*"),"?","~?"),거래처!$A$4:$I$43,1,FALSE),""))&gt;70,"거래처 상호가 70byte(한글 35자)를 넘습니다. ","")&amp;IF(LEN(IFERROR(VLOOKUP(SUBSTITUTE(SUBSTITUTE(SUBSTITUTE(E20,"~","~~"),"*","~*"),"?","~?"),거래처!$A$4:$I$43,3,FALSE),""))&gt;4,"거래처 종사업장번호는 4자리까지입니다. ","")&amp;IF(AND(J20&lt;&gt;"",OR(NOT(ISNUMBER(I20)),I20&lt;1,I20&gt;31)),"품목1 일자는 1~31 사이 숫자로 적어 주십시오. ","")&amp;IF(LENB(J20)&gt;100,"품목1 이름이 100byte(한글 50자)를 넘습니다. ","")&amp;IF(LENB(K20)&gt;60,"품목1 규격이 60byte를 넘습니다. ","")&amp;IF(N(L20)&gt;=10^10,"품목1 수량이 너무 큽니다(정수 10자리까지). ","")&amp;IF(N(M20)&gt;=10^13,"품목1 단가가 너무 큽니다(정수 13자리까지). ","")&amp;IF(ROUND(N(L20)*100,0)&lt;&gt;N(L20)*100,"품목1 수량은 소수점 둘째 자리까지입니다. ","")&amp;IF(AND(Q20&lt;&gt;"",OR(NOT(ISNUMBER(P20)),P20&lt;1,P20&gt;31)),"품목2 일자는 1~31 사이 숫자로 적어 주십시오. ","")&amp;IF(LENB(Q20)&gt;100,"품목2 이름이 100byte(한글 50자)를 넘습니다. ","")&amp;IF(LENB(R20)&gt;60,"품목2 규격이 60byte를 넘습니다. ","")&amp;IF(N(S20)&gt;=10^10,"품목2 수량이 너무 큽니다(정수 10자리까지). ","")&amp;IF(N(T20)&gt;=10^13,"품목2 단가가 너무 큽니다(정수 13자리까지). ","")&amp;IF(ROUND(N(S20)*100,0)&lt;&gt;N(S20)*100,"품목2 수량은 소수점 둘째 자리까지입니다. ","")&amp;IF(AND(X20&lt;&gt;"",OR(NOT(ISNUMBER(W20)),W20&lt;1,W20&gt;31)),"품목3 일자는 1~31 사이 숫자로 적어 주십시오. ","")&amp;IF(LENB(X20)&gt;100,"품목3 이름이 100byte(한글 50자)를 넘습니다. ","")&amp;IF(LENB(Y20)&gt;60,"품목3 규격이 60byte를 넘습니다. ","")&amp;IF(N(Z20)&gt;=10^10,"품목3 수량이 너무 큽니다(정수 10자리까지). ","")&amp;IF(N(AA20)&gt;=10^13,"품목3 단가가 너무 큽니다(정수 13자리까지). ","")&amp;IF(ROUND(N(Z20)*100,0)&lt;&gt;N(Z20)*100,"품목3 수량은 소수점 둘째 자리까지입니다. ","")&amp;IF(AND(AE20&lt;&gt;"",OR(NOT(ISNUMBER(AD20)),AD20&lt;1,AD20&gt;31)),"품목4 일자는 1~31 사이 숫자로 적어 주십시오. ","")&amp;IF(LENB(AE20)&gt;100,"품목4 이름이 100byte(한글 50자)를 넘습니다. ","")&amp;IF(LENB(AF20)&gt;60,"품목4 규격이 60byte를 넘습니다. ","")&amp;IF(N(AG20)&gt;=10^10,"품목4 수량이 너무 큽니다(정수 10자리까지). ","")&amp;IF(N(AH20)&gt;=10^13,"품목4 단가가 너무 큽니다(정수 13자리까지). ","")&amp;IF(ROUND(N(AG20)*100,0)&lt;&gt;N(AG20)*100,"품목4 수량은 소수점 둘째 자리까지입니다. ",""))="","OK",TRIM(IF(NOT(OR(AND(ISNUMBER(B20),B20&gt;=36526,B20&lt;=73050),AND(ISNUMBER(B20),B20&gt;=20000101,B20&lt;=29991231),AND(NOT(ISNUMBER(B20)),LEN(B20)=8,ISNUMBER(VALUE(B20))))),"작성일자를 2026-09-19 또는 20260919 처럼 적어 주십시오. ","")&amp;IF(OR(C20="",AND(C20&lt;&gt;"일반",C20&lt;&gt;"영세율")),"종류를 일반 또는 영세율로 골라 주십시오. ","")&amp;IF(OR(D20="",AND(D20&lt;&gt;"영수",D20&lt;&gt;"청구")),"영수 또는 청구를 골라 주십시오. ","")&amp;IF(E20="","거래처를 골라 주십시오. ","")&amp;IF(AND(E20&lt;&gt;"",COUNTIF(거래처!$A$4:$A$43,SUBSTITUTE(SUBSTITUTE(SUBSTITUTE(E20,"~","~~"),"*","~*"),"?","~?"))=0),"거래처 시트에 없는 이름입니다. ","")&amp;IF(AND(E20&lt;&gt;"",COUNTIF(거래처!$A$4:$A$43,SUBSTITUTE(SUBSTITUTE(SUBSTITUTE(E20,"~","~~"),"*","~*"),"?","~?"))&gt;1),"거래처 시트에 같은 상호가 둘 이상입니다. ","")&amp;IF(AND(E20&lt;&gt;"",LEN(SUBSTITUTE(SUBSTITUTE(IFERROR(VLOOKUP(SUBSTITUTE(SUBSTITUTE(SUBSTITUTE(E20,"~","~~"),"*","~*"),"?","~?"),거래처!$A$4:$I$43,2,FALSE),""),"-","")," ",""))&lt;&gt;10,LEN(SUBSTITUTE(SUBSTITUTE(IFERROR(VLOOKUP(SUBSTITUTE(SUBSTITUTE(SUBSTITUTE(E20,"~","~~"),"*","~*"),"?","~?"),거래처!$A$4:$I$43,2,FALSE),""),"-","")," ",""))&lt;&gt;13),"거래처 등록번호가 10자리(사업자) 또는 13자리(주민)가 아닙니다. ","")&amp;IF(J20="","품목을 한 줄 이상 적어 주십시오. ","")&amp;IF(N(F20)=0,"공급가액 합계가 0입니다. 맞으면 그대로 두셔도 됩니다. ","")&amp;IF(AND(C20="영세율",N(G20)&lt;&gt;0),"영세율인데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","")&amp;IF(LENB(IFERROR(VLOOKUP(SUBSTITUTE(SUBSTITUTE(SUBSTITUTE(E20,"~","~~"),"*","~*"),"?","~?"),거래처!$A$4:$I$43,1,FALSE),""))&gt;70,"거래처 상호가 70byte(한글 35자)를 넘습니다. ","")&amp;IF(LEN(IFERROR(VLOOKUP(SUBSTITUTE(SUBSTITUTE(SUBSTITUTE(E20,"~","~~"),"*","~*"),"?","~?"),거래처!$A$4:$I$43,3,FALSE),""))&gt;4,"거래처 종사업장번호는 4자리까지입니다. ","")&amp;IF(AND(J20&lt;&gt;"",OR(NOT(ISNUMBER(I20)),I20&lt;1,I20&gt;31)),"품목1 일자는 1~31 사이 숫자로 적어 주십시오. ","")&amp;IF(LENB(J20)&gt;100,"품목1 이름이 100byte(한글 50자)를 넘습니다. ","")&amp;IF(LENB(K20)&gt;60,"품목1 규격이 60byte를 넘습니다. ","")&amp;IF(N(L20)&gt;=10^10,"품목1 수량이 너무 큽니다(정수 10자리까지). ","")&amp;IF(N(M20)&gt;=10^13,"품목1 단가가 너무 큽니다(정수 13자리까지). ","")&amp;IF(ROUND(N(L20)*100,0)&lt;&gt;N(L20)*100,"품목1 수량은 소수점 둘째 자리까지입니다. ","")&amp;IF(AND(Q20&lt;&gt;"",OR(NOT(ISNUMBER(P20)),P20&lt;1,P20&gt;31)),"품목2 일자는 1~31 사이 숫자로 적어 주십시오. ","")&amp;IF(LENB(Q20)&gt;100,"품목2 이름이 100byte(한글 50자)를 넘습니다. ","")&amp;IF(LENB(R20)&gt;60,"품목2 규격이 60byte를 넘습니다. ","")&amp;IF(N(S20)&gt;=10^10,"품목2 수량이 너무 큽니다(정수 10자리까지). ","")&amp;IF(N(T20)&gt;=10^13,"품목2 단가가 너무 큽니다(정수 13자리까지). ","")&amp;IF(ROUND(N(S20)*100,0)&lt;&gt;N(S20)*100,"품목2 수량은 소수점 둘째 자리까지입니다. ","")&amp;IF(AND(X20&lt;&gt;"",OR(NOT(ISNUMBER(W20)),W20&lt;1,W20&gt;31)),"품목3 일자는 1~31 사이 숫자로 적어 주십시오. ","")&amp;IF(LENB(X20)&gt;100,"품목3 이름이 100byte(한글 50자)를 넘습니다. ","")&amp;IF(LENB(Y20)&gt;60,"품목3 규격이 60byte를 넘습니다. ","")&amp;IF(N(Z20)&gt;=10^10,"품목3 수량이 너무 큽니다(정수 10자리까지). ","")&amp;IF(N(AA20)&gt;=10^13,"품목3 단가가 너무 큽니다(정수 13자리까지). ","")&amp;IF(ROUND(N(Z20)*100,0)&lt;&gt;N(Z20)*100,"품목3 수량은 소수점 둘째 자리까지입니다. ","")&amp;IF(AND(AE20&lt;&gt;"",OR(NOT(ISNUMBER(AD20)),AD20&lt;1,AD20&gt;31)),"품목4 일자는 1~31 사이 숫자로 적어 주십시오. ","")&amp;IF(LENB(AE20)&gt;100,"품목4 이름이 100byte(한글 50자)를 넘습니다. ","")&amp;IF(LENB(AF20)&gt;60,"품목4 규격이 60byte를 넘습니다. ","")&amp;IF(N(AG20)&gt;=10^10,"품목4 수량이 너무 큽니다(정수 10자리까지). ","")&amp;IF(N(AH20)&gt;=10^13,"품목4 단가가 너무 큽니다(정수 13자리까지). ","")&amp;IF(ROUND(N(AG20)*100,0)&lt;&gt;N(AG20)*100,"품목4 수량은 소수점 둘째 자리까지입니다. ",""))))</f>
        <v/>
      </c>
      <c r="B20" s="11" t="n"/>
      <c r="C20" s="11" t="n"/>
      <c r="D20" s="11" t="n"/>
      <c r="E20" s="11" t="n"/>
      <c r="F20" s="12">
        <f>IF(B20="","",N(N20)+N(U20)+N(AB20)+N(AI20))</f>
        <v/>
      </c>
      <c r="G20" s="12">
        <f>IF(B20="","",N(O20)+N(V20)+N(AC20)+N(AJ20))</f>
        <v/>
      </c>
      <c r="H20" s="11" t="n"/>
      <c r="I20" s="13" t="n"/>
      <c r="J20" s="11" t="n"/>
      <c r="K20" s="11" t="n"/>
      <c r="L20" s="11" t="n"/>
      <c r="M20" s="11" t="n"/>
      <c r="N20" s="12">
        <f>IF(OR(J20="",L20="",M20=""),"",ROUND(L20*M20,0))</f>
        <v/>
      </c>
      <c r="O20" s="12">
        <f>IF(N20="","",IF($C20="영세율",0,ROUND(N20*0.1,0)))</f>
        <v/>
      </c>
      <c r="P20" s="13" t="n"/>
      <c r="Q20" s="11" t="n"/>
      <c r="R20" s="11" t="n"/>
      <c r="S20" s="11" t="n"/>
      <c r="T20" s="11" t="n"/>
      <c r="U20" s="12">
        <f>IF(OR(Q20="",S20="",T20=""),"",ROUND(S20*T20,0))</f>
        <v/>
      </c>
      <c r="V20" s="12">
        <f>IF(U20="","",IF($C20="영세율",0,ROUND(U20*0.1,0)))</f>
        <v/>
      </c>
      <c r="W20" s="13" t="n"/>
      <c r="X20" s="11" t="n"/>
      <c r="Y20" s="11" t="n"/>
      <c r="Z20" s="11" t="n"/>
      <c r="AA20" s="11" t="n"/>
      <c r="AB20" s="12">
        <f>IF(OR(X20="",Z20="",AA20=""),"",ROUND(Z20*AA20,0))</f>
        <v/>
      </c>
      <c r="AC20" s="12">
        <f>IF(AB20="","",IF($C20="영세율",0,ROUND(AB20*0.1,0)))</f>
        <v/>
      </c>
      <c r="AD20" s="13" t="n"/>
      <c r="AE20" s="11" t="n"/>
      <c r="AF20" s="11" t="n"/>
      <c r="AG20" s="11" t="n"/>
      <c r="AH20" s="11" t="n"/>
      <c r="AI20" s="12">
        <f>IF(OR(AE20="",AG20="",AH20=""),"",ROUND(AG20*AH20,0))</f>
        <v/>
      </c>
      <c r="AJ20" s="12">
        <f>IF(AI20="","",IF($C20="영세율",0,ROUND(AI20*0.1,0)))</f>
        <v/>
      </c>
    </row>
    <row r="21" ht="18" customHeight="1">
      <c r="A21" s="10">
        <f>IF(B21="","",IF(TRIM(IF(NOT(OR(AND(ISNUMBER(B21),B21&gt;=36526,B21&lt;=73050),AND(ISNUMBER(B21),B21&gt;=20000101,B21&lt;=29991231),AND(NOT(ISNUMBER(B21)),LEN(B21)=8,ISNUMBER(VALUE(B21))))),"작성일자를 2026-09-19 또는 20260919 처럼 적어 주십시오. ","")&amp;IF(OR(C21="",AND(C21&lt;&gt;"일반",C21&lt;&gt;"영세율")),"종류를 일반 또는 영세율로 골라 주십시오. ","")&amp;IF(OR(D21="",AND(D21&lt;&gt;"영수",D21&lt;&gt;"청구")),"영수 또는 청구를 골라 주십시오. ","")&amp;IF(E21="","거래처를 골라 주십시오. ","")&amp;IF(AND(E21&lt;&gt;"",COUNTIF(거래처!$A$4:$A$43,SUBSTITUTE(SUBSTITUTE(SUBSTITUTE(E21,"~","~~"),"*","~*"),"?","~?"))=0),"거래처 시트에 없는 이름입니다. ","")&amp;IF(AND(E21&lt;&gt;"",COUNTIF(거래처!$A$4:$A$43,SUBSTITUTE(SUBSTITUTE(SUBSTITUTE(E21,"~","~~"),"*","~*"),"?","~?"))&gt;1),"거래처 시트에 같은 상호가 둘 이상입니다. ","")&amp;IF(AND(E21&lt;&gt;"",LEN(SUBSTITUTE(SUBSTITUTE(IFERROR(VLOOKUP(SUBSTITUTE(SUBSTITUTE(SUBSTITUTE(E21,"~","~~"),"*","~*"),"?","~?"),거래처!$A$4:$I$43,2,FALSE),""),"-","")," ",""))&lt;&gt;10,LEN(SUBSTITUTE(SUBSTITUTE(IFERROR(VLOOKUP(SUBSTITUTE(SUBSTITUTE(SUBSTITUTE(E21,"~","~~"),"*","~*"),"?","~?"),거래처!$A$4:$I$43,2,FALSE),""),"-","")," ",""))&lt;&gt;13),"거래처 등록번호가 10자리(사업자) 또는 13자리(주민)가 아닙니다. ","")&amp;IF(J21="","품목을 한 줄 이상 적어 주십시오. ","")&amp;IF(N(F21)=0,"공급가액 합계가 0입니다. 맞으면 그대로 두셔도 됩니다. ","")&amp;IF(AND(C21="영세율",N(G21)&lt;&gt;0),"영세율인데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","")&amp;IF(LENB(IFERROR(VLOOKUP(SUBSTITUTE(SUBSTITUTE(SUBSTITUTE(E21,"~","~~"),"*","~*"),"?","~?"),거래처!$A$4:$I$43,1,FALSE),""))&gt;70,"거래처 상호가 70byte(한글 35자)를 넘습니다. ","")&amp;IF(LEN(IFERROR(VLOOKUP(SUBSTITUTE(SUBSTITUTE(SUBSTITUTE(E21,"~","~~"),"*","~*"),"?","~?"),거래처!$A$4:$I$43,3,FALSE),""))&gt;4,"거래처 종사업장번호는 4자리까지입니다. ","")&amp;IF(AND(J21&lt;&gt;"",OR(NOT(ISNUMBER(I21)),I21&lt;1,I21&gt;31)),"품목1 일자는 1~31 사이 숫자로 적어 주십시오. ","")&amp;IF(LENB(J21)&gt;100,"품목1 이름이 100byte(한글 50자)를 넘습니다. ","")&amp;IF(LENB(K21)&gt;60,"품목1 규격이 60byte를 넘습니다. ","")&amp;IF(N(L21)&gt;=10^10,"품목1 수량이 너무 큽니다(정수 10자리까지). ","")&amp;IF(N(M21)&gt;=10^13,"품목1 단가가 너무 큽니다(정수 13자리까지). ","")&amp;IF(ROUND(N(L21)*100,0)&lt;&gt;N(L21)*100,"품목1 수량은 소수점 둘째 자리까지입니다. ","")&amp;IF(AND(Q21&lt;&gt;"",OR(NOT(ISNUMBER(P21)),P21&lt;1,P21&gt;31)),"품목2 일자는 1~31 사이 숫자로 적어 주십시오. ","")&amp;IF(LENB(Q21)&gt;100,"품목2 이름이 100byte(한글 50자)를 넘습니다. ","")&amp;IF(LENB(R21)&gt;60,"품목2 규격이 60byte를 넘습니다. ","")&amp;IF(N(S21)&gt;=10^10,"품목2 수량이 너무 큽니다(정수 10자리까지). ","")&amp;IF(N(T21)&gt;=10^13,"품목2 단가가 너무 큽니다(정수 13자리까지). ","")&amp;IF(ROUND(N(S21)*100,0)&lt;&gt;N(S21)*100,"품목2 수량은 소수점 둘째 자리까지입니다. ","")&amp;IF(AND(X21&lt;&gt;"",OR(NOT(ISNUMBER(W21)),W21&lt;1,W21&gt;31)),"품목3 일자는 1~31 사이 숫자로 적어 주십시오. ","")&amp;IF(LENB(X21)&gt;100,"품목3 이름이 100byte(한글 50자)를 넘습니다. ","")&amp;IF(LENB(Y21)&gt;60,"품목3 규격이 60byte를 넘습니다. ","")&amp;IF(N(Z21)&gt;=10^10,"품목3 수량이 너무 큽니다(정수 10자리까지). ","")&amp;IF(N(AA21)&gt;=10^13,"품목3 단가가 너무 큽니다(정수 13자리까지). ","")&amp;IF(ROUND(N(Z21)*100,0)&lt;&gt;N(Z21)*100,"품목3 수량은 소수점 둘째 자리까지입니다. ","")&amp;IF(AND(AE21&lt;&gt;"",OR(NOT(ISNUMBER(AD21)),AD21&lt;1,AD21&gt;31)),"품목4 일자는 1~31 사이 숫자로 적어 주십시오. ","")&amp;IF(LENB(AE21)&gt;100,"품목4 이름이 100byte(한글 50자)를 넘습니다. ","")&amp;IF(LENB(AF21)&gt;60,"품목4 규격이 60byte를 넘습니다. ","")&amp;IF(N(AG21)&gt;=10^10,"품목4 수량이 너무 큽니다(정수 10자리까지). ","")&amp;IF(N(AH21)&gt;=10^13,"품목4 단가가 너무 큽니다(정수 13자리까지). ","")&amp;IF(ROUND(N(AG21)*100,0)&lt;&gt;N(AG21)*100,"품목4 수량은 소수점 둘째 자리까지입니다. ",""))="","OK",TRIM(IF(NOT(OR(AND(ISNUMBER(B21),B21&gt;=36526,B21&lt;=73050),AND(ISNUMBER(B21),B21&gt;=20000101,B21&lt;=29991231),AND(NOT(ISNUMBER(B21)),LEN(B21)=8,ISNUMBER(VALUE(B21))))),"작성일자를 2026-09-19 또는 20260919 처럼 적어 주십시오. ","")&amp;IF(OR(C21="",AND(C21&lt;&gt;"일반",C21&lt;&gt;"영세율")),"종류를 일반 또는 영세율로 골라 주십시오. ","")&amp;IF(OR(D21="",AND(D21&lt;&gt;"영수",D21&lt;&gt;"청구")),"영수 또는 청구를 골라 주십시오. ","")&amp;IF(E21="","거래처를 골라 주십시오. ","")&amp;IF(AND(E21&lt;&gt;"",COUNTIF(거래처!$A$4:$A$43,SUBSTITUTE(SUBSTITUTE(SUBSTITUTE(E21,"~","~~"),"*","~*"),"?","~?"))=0),"거래처 시트에 없는 이름입니다. ","")&amp;IF(AND(E21&lt;&gt;"",COUNTIF(거래처!$A$4:$A$43,SUBSTITUTE(SUBSTITUTE(SUBSTITUTE(E21,"~","~~"),"*","~*"),"?","~?"))&gt;1),"거래처 시트에 같은 상호가 둘 이상입니다. ","")&amp;IF(AND(E21&lt;&gt;"",LEN(SUBSTITUTE(SUBSTITUTE(IFERROR(VLOOKUP(SUBSTITUTE(SUBSTITUTE(SUBSTITUTE(E21,"~","~~"),"*","~*"),"?","~?"),거래처!$A$4:$I$43,2,FALSE),""),"-","")," ",""))&lt;&gt;10,LEN(SUBSTITUTE(SUBSTITUTE(IFERROR(VLOOKUP(SUBSTITUTE(SUBSTITUTE(SUBSTITUTE(E21,"~","~~"),"*","~*"),"?","~?"),거래처!$A$4:$I$43,2,FALSE),""),"-","")," ",""))&lt;&gt;13),"거래처 등록번호가 10자리(사업자) 또는 13자리(주민)가 아닙니다. ","")&amp;IF(J21="","품목을 한 줄 이상 적어 주십시오. ","")&amp;IF(N(F21)=0,"공급가액 합계가 0입니다. 맞으면 그대로 두셔도 됩니다. ","")&amp;IF(AND(C21="영세율",N(G21)&lt;&gt;0),"영세율인데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","")&amp;IF(LENB(IFERROR(VLOOKUP(SUBSTITUTE(SUBSTITUTE(SUBSTITUTE(E21,"~","~~"),"*","~*"),"?","~?"),거래처!$A$4:$I$43,1,FALSE),""))&gt;70,"거래처 상호가 70byte(한글 35자)를 넘습니다. ","")&amp;IF(LEN(IFERROR(VLOOKUP(SUBSTITUTE(SUBSTITUTE(SUBSTITUTE(E21,"~","~~"),"*","~*"),"?","~?"),거래처!$A$4:$I$43,3,FALSE),""))&gt;4,"거래처 종사업장번호는 4자리까지입니다. ","")&amp;IF(AND(J21&lt;&gt;"",OR(NOT(ISNUMBER(I21)),I21&lt;1,I21&gt;31)),"품목1 일자는 1~31 사이 숫자로 적어 주십시오. ","")&amp;IF(LENB(J21)&gt;100,"품목1 이름이 100byte(한글 50자)를 넘습니다. ","")&amp;IF(LENB(K21)&gt;60,"품목1 규격이 60byte를 넘습니다. ","")&amp;IF(N(L21)&gt;=10^10,"품목1 수량이 너무 큽니다(정수 10자리까지). ","")&amp;IF(N(M21)&gt;=10^13,"품목1 단가가 너무 큽니다(정수 13자리까지). ","")&amp;IF(ROUND(N(L21)*100,0)&lt;&gt;N(L21)*100,"품목1 수량은 소수점 둘째 자리까지입니다. ","")&amp;IF(AND(Q21&lt;&gt;"",OR(NOT(ISNUMBER(P21)),P21&lt;1,P21&gt;31)),"품목2 일자는 1~31 사이 숫자로 적어 주십시오. ","")&amp;IF(LENB(Q21)&gt;100,"품목2 이름이 100byte(한글 50자)를 넘습니다. ","")&amp;IF(LENB(R21)&gt;60,"품목2 규격이 60byte를 넘습니다. ","")&amp;IF(N(S21)&gt;=10^10,"품목2 수량이 너무 큽니다(정수 10자리까지). ","")&amp;IF(N(T21)&gt;=10^13,"품목2 단가가 너무 큽니다(정수 13자리까지). ","")&amp;IF(ROUND(N(S21)*100,0)&lt;&gt;N(S21)*100,"품목2 수량은 소수점 둘째 자리까지입니다. ","")&amp;IF(AND(X21&lt;&gt;"",OR(NOT(ISNUMBER(W21)),W21&lt;1,W21&gt;31)),"품목3 일자는 1~31 사이 숫자로 적어 주십시오. ","")&amp;IF(LENB(X21)&gt;100,"품목3 이름이 100byte(한글 50자)를 넘습니다. ","")&amp;IF(LENB(Y21)&gt;60,"품목3 규격이 60byte를 넘습니다. ","")&amp;IF(N(Z21)&gt;=10^10,"품목3 수량이 너무 큽니다(정수 10자리까지). ","")&amp;IF(N(AA21)&gt;=10^13,"품목3 단가가 너무 큽니다(정수 13자리까지). ","")&amp;IF(ROUND(N(Z21)*100,0)&lt;&gt;N(Z21)*100,"품목3 수량은 소수점 둘째 자리까지입니다. ","")&amp;IF(AND(AE21&lt;&gt;"",OR(NOT(ISNUMBER(AD21)),AD21&lt;1,AD21&gt;31)),"품목4 일자는 1~31 사이 숫자로 적어 주십시오. ","")&amp;IF(LENB(AE21)&gt;100,"품목4 이름이 100byte(한글 50자)를 넘습니다. ","")&amp;IF(LENB(AF21)&gt;60,"품목4 규격이 60byte를 넘습니다. ","")&amp;IF(N(AG21)&gt;=10^10,"품목4 수량이 너무 큽니다(정수 10자리까지). ","")&amp;IF(N(AH21)&gt;=10^13,"품목4 단가가 너무 큽니다(정수 13자리까지). ","")&amp;IF(ROUND(N(AG21)*100,0)&lt;&gt;N(AG21)*100,"품목4 수량은 소수점 둘째 자리까지입니다. ",""))))</f>
        <v/>
      </c>
      <c r="B21" s="11" t="n"/>
      <c r="C21" s="11" t="n"/>
      <c r="D21" s="11" t="n"/>
      <c r="E21" s="11" t="n"/>
      <c r="F21" s="12">
        <f>IF(B21="","",N(N21)+N(U21)+N(AB21)+N(AI21))</f>
        <v/>
      </c>
      <c r="G21" s="12">
        <f>IF(B21="","",N(O21)+N(V21)+N(AC21)+N(AJ21))</f>
        <v/>
      </c>
      <c r="H21" s="11" t="n"/>
      <c r="I21" s="13" t="n"/>
      <c r="J21" s="11" t="n"/>
      <c r="K21" s="11" t="n"/>
      <c r="L21" s="11" t="n"/>
      <c r="M21" s="11" t="n"/>
      <c r="N21" s="12">
        <f>IF(OR(J21="",L21="",M21=""),"",ROUND(L21*M21,0))</f>
        <v/>
      </c>
      <c r="O21" s="12">
        <f>IF(N21="","",IF($C21="영세율",0,ROUND(N21*0.1,0)))</f>
        <v/>
      </c>
      <c r="P21" s="13" t="n"/>
      <c r="Q21" s="11" t="n"/>
      <c r="R21" s="11" t="n"/>
      <c r="S21" s="11" t="n"/>
      <c r="T21" s="11" t="n"/>
      <c r="U21" s="12">
        <f>IF(OR(Q21="",S21="",T21=""),"",ROUND(S21*T21,0))</f>
        <v/>
      </c>
      <c r="V21" s="12">
        <f>IF(U21="","",IF($C21="영세율",0,ROUND(U21*0.1,0)))</f>
        <v/>
      </c>
      <c r="W21" s="13" t="n"/>
      <c r="X21" s="11" t="n"/>
      <c r="Y21" s="11" t="n"/>
      <c r="Z21" s="11" t="n"/>
      <c r="AA21" s="11" t="n"/>
      <c r="AB21" s="12">
        <f>IF(OR(X21="",Z21="",AA21=""),"",ROUND(Z21*AA21,0))</f>
        <v/>
      </c>
      <c r="AC21" s="12">
        <f>IF(AB21="","",IF($C21="영세율",0,ROUND(AB21*0.1,0)))</f>
        <v/>
      </c>
      <c r="AD21" s="13" t="n"/>
      <c r="AE21" s="11" t="n"/>
      <c r="AF21" s="11" t="n"/>
      <c r="AG21" s="11" t="n"/>
      <c r="AH21" s="11" t="n"/>
      <c r="AI21" s="12">
        <f>IF(OR(AE21="",AG21="",AH21=""),"",ROUND(AG21*AH21,0))</f>
        <v/>
      </c>
      <c r="AJ21" s="12">
        <f>IF(AI21="","",IF($C21="영세율",0,ROUND(AI21*0.1,0)))</f>
        <v/>
      </c>
    </row>
    <row r="22" ht="18" customHeight="1">
      <c r="A22" s="10">
        <f>IF(B22="","",IF(TRIM(IF(NOT(OR(AND(ISNUMBER(B22),B22&gt;=36526,B22&lt;=73050),AND(ISNUMBER(B22),B22&gt;=20000101,B22&lt;=29991231),AND(NOT(ISNUMBER(B22)),LEN(B22)=8,ISNUMBER(VALUE(B22))))),"작성일자를 2026-09-19 또는 20260919 처럼 적어 주십시오. ","")&amp;IF(OR(C22="",AND(C22&lt;&gt;"일반",C22&lt;&gt;"영세율")),"종류를 일반 또는 영세율로 골라 주십시오. ","")&amp;IF(OR(D22="",AND(D22&lt;&gt;"영수",D22&lt;&gt;"청구")),"영수 또는 청구를 골라 주십시오. ","")&amp;IF(E22="","거래처를 골라 주십시오. ","")&amp;IF(AND(E22&lt;&gt;"",COUNTIF(거래처!$A$4:$A$43,SUBSTITUTE(SUBSTITUTE(SUBSTITUTE(E22,"~","~~"),"*","~*"),"?","~?"))=0),"거래처 시트에 없는 이름입니다. ","")&amp;IF(AND(E22&lt;&gt;"",COUNTIF(거래처!$A$4:$A$43,SUBSTITUTE(SUBSTITUTE(SUBSTITUTE(E22,"~","~~"),"*","~*"),"?","~?"))&gt;1),"거래처 시트에 같은 상호가 둘 이상입니다. ","")&amp;IF(AND(E22&lt;&gt;"",LEN(SUBSTITUTE(SUBSTITUTE(IFERROR(VLOOKUP(SUBSTITUTE(SUBSTITUTE(SUBSTITUTE(E22,"~","~~"),"*","~*"),"?","~?"),거래처!$A$4:$I$43,2,FALSE),""),"-","")," ",""))&lt;&gt;10,LEN(SUBSTITUTE(SUBSTITUTE(IFERROR(VLOOKUP(SUBSTITUTE(SUBSTITUTE(SUBSTITUTE(E22,"~","~~"),"*","~*"),"?","~?"),거래처!$A$4:$I$43,2,FALSE),""),"-","")," ",""))&lt;&gt;13),"거래처 등록번호가 10자리(사업자) 또는 13자리(주민)가 아닙니다. ","")&amp;IF(J22="","품목을 한 줄 이상 적어 주십시오. ","")&amp;IF(N(F22)=0,"공급가액 합계가 0입니다. 맞으면 그대로 두셔도 됩니다. ","")&amp;IF(AND(C22="영세율",N(G22)&lt;&gt;0),"영세율인데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","")&amp;IF(LENB(IFERROR(VLOOKUP(SUBSTITUTE(SUBSTITUTE(SUBSTITUTE(E22,"~","~~"),"*","~*"),"?","~?"),거래처!$A$4:$I$43,1,FALSE),""))&gt;70,"거래처 상호가 70byte(한글 35자)를 넘습니다. ","")&amp;IF(LEN(IFERROR(VLOOKUP(SUBSTITUTE(SUBSTITUTE(SUBSTITUTE(E22,"~","~~"),"*","~*"),"?","~?"),거래처!$A$4:$I$43,3,FALSE),""))&gt;4,"거래처 종사업장번호는 4자리까지입니다. ","")&amp;IF(AND(J22&lt;&gt;"",OR(NOT(ISNUMBER(I22)),I22&lt;1,I22&gt;31)),"품목1 일자는 1~31 사이 숫자로 적어 주십시오. ","")&amp;IF(LENB(J22)&gt;100,"품목1 이름이 100byte(한글 50자)를 넘습니다. ","")&amp;IF(LENB(K22)&gt;60,"품목1 규격이 60byte를 넘습니다. ","")&amp;IF(N(L22)&gt;=10^10,"품목1 수량이 너무 큽니다(정수 10자리까지). ","")&amp;IF(N(M22)&gt;=10^13,"품목1 단가가 너무 큽니다(정수 13자리까지). ","")&amp;IF(ROUND(N(L22)*100,0)&lt;&gt;N(L22)*100,"품목1 수량은 소수점 둘째 자리까지입니다. ","")&amp;IF(AND(Q22&lt;&gt;"",OR(NOT(ISNUMBER(P22)),P22&lt;1,P22&gt;31)),"품목2 일자는 1~31 사이 숫자로 적어 주십시오. ","")&amp;IF(LENB(Q22)&gt;100,"품목2 이름이 100byte(한글 50자)를 넘습니다. ","")&amp;IF(LENB(R22)&gt;60,"품목2 규격이 60byte를 넘습니다. ","")&amp;IF(N(S22)&gt;=10^10,"품목2 수량이 너무 큽니다(정수 10자리까지). ","")&amp;IF(N(T22)&gt;=10^13,"품목2 단가가 너무 큽니다(정수 13자리까지). ","")&amp;IF(ROUND(N(S22)*100,0)&lt;&gt;N(S22)*100,"품목2 수량은 소수점 둘째 자리까지입니다. ","")&amp;IF(AND(X22&lt;&gt;"",OR(NOT(ISNUMBER(W22)),W22&lt;1,W22&gt;31)),"품목3 일자는 1~31 사이 숫자로 적어 주십시오. ","")&amp;IF(LENB(X22)&gt;100,"품목3 이름이 100byte(한글 50자)를 넘습니다. ","")&amp;IF(LENB(Y22)&gt;60,"품목3 규격이 60byte를 넘습니다. ","")&amp;IF(N(Z22)&gt;=10^10,"품목3 수량이 너무 큽니다(정수 10자리까지). ","")&amp;IF(N(AA22)&gt;=10^13,"품목3 단가가 너무 큽니다(정수 13자리까지). ","")&amp;IF(ROUND(N(Z22)*100,0)&lt;&gt;N(Z22)*100,"품목3 수량은 소수점 둘째 자리까지입니다. ","")&amp;IF(AND(AE22&lt;&gt;"",OR(NOT(ISNUMBER(AD22)),AD22&lt;1,AD22&gt;31)),"품목4 일자는 1~31 사이 숫자로 적어 주십시오. ","")&amp;IF(LENB(AE22)&gt;100,"품목4 이름이 100byte(한글 50자)를 넘습니다. ","")&amp;IF(LENB(AF22)&gt;60,"품목4 규격이 60byte를 넘습니다. ","")&amp;IF(N(AG22)&gt;=10^10,"품목4 수량이 너무 큽니다(정수 10자리까지). ","")&amp;IF(N(AH22)&gt;=10^13,"품목4 단가가 너무 큽니다(정수 13자리까지). ","")&amp;IF(ROUND(N(AG22)*100,0)&lt;&gt;N(AG22)*100,"품목4 수량은 소수점 둘째 자리까지입니다. ",""))="","OK",TRIM(IF(NOT(OR(AND(ISNUMBER(B22),B22&gt;=36526,B22&lt;=73050),AND(ISNUMBER(B22),B22&gt;=20000101,B22&lt;=29991231),AND(NOT(ISNUMBER(B22)),LEN(B22)=8,ISNUMBER(VALUE(B22))))),"작성일자를 2026-09-19 또는 20260919 처럼 적어 주십시오. ","")&amp;IF(OR(C22="",AND(C22&lt;&gt;"일반",C22&lt;&gt;"영세율")),"종류를 일반 또는 영세율로 골라 주십시오. ","")&amp;IF(OR(D22="",AND(D22&lt;&gt;"영수",D22&lt;&gt;"청구")),"영수 또는 청구를 골라 주십시오. ","")&amp;IF(E22="","거래처를 골라 주십시오. ","")&amp;IF(AND(E22&lt;&gt;"",COUNTIF(거래처!$A$4:$A$43,SUBSTITUTE(SUBSTITUTE(SUBSTITUTE(E22,"~","~~"),"*","~*"),"?","~?"))=0),"거래처 시트에 없는 이름입니다. ","")&amp;IF(AND(E22&lt;&gt;"",COUNTIF(거래처!$A$4:$A$43,SUBSTITUTE(SUBSTITUTE(SUBSTITUTE(E22,"~","~~"),"*","~*"),"?","~?"))&gt;1),"거래처 시트에 같은 상호가 둘 이상입니다. ","")&amp;IF(AND(E22&lt;&gt;"",LEN(SUBSTITUTE(SUBSTITUTE(IFERROR(VLOOKUP(SUBSTITUTE(SUBSTITUTE(SUBSTITUTE(E22,"~","~~"),"*","~*"),"?","~?"),거래처!$A$4:$I$43,2,FALSE),""),"-","")," ",""))&lt;&gt;10,LEN(SUBSTITUTE(SUBSTITUTE(IFERROR(VLOOKUP(SUBSTITUTE(SUBSTITUTE(SUBSTITUTE(E22,"~","~~"),"*","~*"),"?","~?"),거래처!$A$4:$I$43,2,FALSE),""),"-","")," ",""))&lt;&gt;13),"거래처 등록번호가 10자리(사업자) 또는 13자리(주민)가 아닙니다. ","")&amp;IF(J22="","품목을 한 줄 이상 적어 주십시오. ","")&amp;IF(N(F22)=0,"공급가액 합계가 0입니다. 맞으면 그대로 두셔도 됩니다. ","")&amp;IF(AND(C22="영세율",N(G22)&lt;&gt;0),"영세율인데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","")&amp;IF(LENB(IFERROR(VLOOKUP(SUBSTITUTE(SUBSTITUTE(SUBSTITUTE(E22,"~","~~"),"*","~*"),"?","~?"),거래처!$A$4:$I$43,1,FALSE),""))&gt;70,"거래처 상호가 70byte(한글 35자)를 넘습니다. ","")&amp;IF(LEN(IFERROR(VLOOKUP(SUBSTITUTE(SUBSTITUTE(SUBSTITUTE(E22,"~","~~"),"*","~*"),"?","~?"),거래처!$A$4:$I$43,3,FALSE),""))&gt;4,"거래처 종사업장번호는 4자리까지입니다. ","")&amp;IF(AND(J22&lt;&gt;"",OR(NOT(ISNUMBER(I22)),I22&lt;1,I22&gt;31)),"품목1 일자는 1~31 사이 숫자로 적어 주십시오. ","")&amp;IF(LENB(J22)&gt;100,"품목1 이름이 100byte(한글 50자)를 넘습니다. ","")&amp;IF(LENB(K22)&gt;60,"품목1 규격이 60byte를 넘습니다. ","")&amp;IF(N(L22)&gt;=10^10,"품목1 수량이 너무 큽니다(정수 10자리까지). ","")&amp;IF(N(M22)&gt;=10^13,"품목1 단가가 너무 큽니다(정수 13자리까지). ","")&amp;IF(ROUND(N(L22)*100,0)&lt;&gt;N(L22)*100,"품목1 수량은 소수점 둘째 자리까지입니다. ","")&amp;IF(AND(Q22&lt;&gt;"",OR(NOT(ISNUMBER(P22)),P22&lt;1,P22&gt;31)),"품목2 일자는 1~31 사이 숫자로 적어 주십시오. ","")&amp;IF(LENB(Q22)&gt;100,"품목2 이름이 100byte(한글 50자)를 넘습니다. ","")&amp;IF(LENB(R22)&gt;60,"품목2 규격이 60byte를 넘습니다. ","")&amp;IF(N(S22)&gt;=10^10,"품목2 수량이 너무 큽니다(정수 10자리까지). ","")&amp;IF(N(T22)&gt;=10^13,"품목2 단가가 너무 큽니다(정수 13자리까지). ","")&amp;IF(ROUND(N(S22)*100,0)&lt;&gt;N(S22)*100,"품목2 수량은 소수점 둘째 자리까지입니다. ","")&amp;IF(AND(X22&lt;&gt;"",OR(NOT(ISNUMBER(W22)),W22&lt;1,W22&gt;31)),"품목3 일자는 1~31 사이 숫자로 적어 주십시오. ","")&amp;IF(LENB(X22)&gt;100,"품목3 이름이 100byte(한글 50자)를 넘습니다. ","")&amp;IF(LENB(Y22)&gt;60,"품목3 규격이 60byte를 넘습니다. ","")&amp;IF(N(Z22)&gt;=10^10,"품목3 수량이 너무 큽니다(정수 10자리까지). ","")&amp;IF(N(AA22)&gt;=10^13,"품목3 단가가 너무 큽니다(정수 13자리까지). ","")&amp;IF(ROUND(N(Z22)*100,0)&lt;&gt;N(Z22)*100,"품목3 수량은 소수점 둘째 자리까지입니다. ","")&amp;IF(AND(AE22&lt;&gt;"",OR(NOT(ISNUMBER(AD22)),AD22&lt;1,AD22&gt;31)),"품목4 일자는 1~31 사이 숫자로 적어 주십시오. ","")&amp;IF(LENB(AE22)&gt;100,"품목4 이름이 100byte(한글 50자)를 넘습니다. ","")&amp;IF(LENB(AF22)&gt;60,"품목4 규격이 60byte를 넘습니다. ","")&amp;IF(N(AG22)&gt;=10^10,"품목4 수량이 너무 큽니다(정수 10자리까지). ","")&amp;IF(N(AH22)&gt;=10^13,"품목4 단가가 너무 큽니다(정수 13자리까지). ","")&amp;IF(ROUND(N(AG22)*100,0)&lt;&gt;N(AG22)*100,"품목4 수량은 소수점 둘째 자리까지입니다. ",""))))</f>
        <v/>
      </c>
      <c r="B22" s="11" t="n"/>
      <c r="C22" s="11" t="n"/>
      <c r="D22" s="11" t="n"/>
      <c r="E22" s="11" t="n"/>
      <c r="F22" s="12">
        <f>IF(B22="","",N(N22)+N(U22)+N(AB22)+N(AI22))</f>
        <v/>
      </c>
      <c r="G22" s="12">
        <f>IF(B22="","",N(O22)+N(V22)+N(AC22)+N(AJ22))</f>
        <v/>
      </c>
      <c r="H22" s="11" t="n"/>
      <c r="I22" s="13" t="n"/>
      <c r="J22" s="11" t="n"/>
      <c r="K22" s="11" t="n"/>
      <c r="L22" s="11" t="n"/>
      <c r="M22" s="11" t="n"/>
      <c r="N22" s="12">
        <f>IF(OR(J22="",L22="",M22=""),"",ROUND(L22*M22,0))</f>
        <v/>
      </c>
      <c r="O22" s="12">
        <f>IF(N22="","",IF($C22="영세율",0,ROUND(N22*0.1,0)))</f>
        <v/>
      </c>
      <c r="P22" s="13" t="n"/>
      <c r="Q22" s="11" t="n"/>
      <c r="R22" s="11" t="n"/>
      <c r="S22" s="11" t="n"/>
      <c r="T22" s="11" t="n"/>
      <c r="U22" s="12">
        <f>IF(OR(Q22="",S22="",T22=""),"",ROUND(S22*T22,0))</f>
        <v/>
      </c>
      <c r="V22" s="12">
        <f>IF(U22="","",IF($C22="영세율",0,ROUND(U22*0.1,0)))</f>
        <v/>
      </c>
      <c r="W22" s="13" t="n"/>
      <c r="X22" s="11" t="n"/>
      <c r="Y22" s="11" t="n"/>
      <c r="Z22" s="11" t="n"/>
      <c r="AA22" s="11" t="n"/>
      <c r="AB22" s="12">
        <f>IF(OR(X22="",Z22="",AA22=""),"",ROUND(Z22*AA22,0))</f>
        <v/>
      </c>
      <c r="AC22" s="12">
        <f>IF(AB22="","",IF($C22="영세율",0,ROUND(AB22*0.1,0)))</f>
        <v/>
      </c>
      <c r="AD22" s="13" t="n"/>
      <c r="AE22" s="11" t="n"/>
      <c r="AF22" s="11" t="n"/>
      <c r="AG22" s="11" t="n"/>
      <c r="AH22" s="11" t="n"/>
      <c r="AI22" s="12">
        <f>IF(OR(AE22="",AG22="",AH22=""),"",ROUND(AG22*AH22,0))</f>
        <v/>
      </c>
      <c r="AJ22" s="12">
        <f>IF(AI22="","",IF($C22="영세율",0,ROUND(AI22*0.1,0)))</f>
        <v/>
      </c>
    </row>
    <row r="23" ht="18" customHeight="1">
      <c r="A23" s="10">
        <f>IF(B23="","",IF(TRIM(IF(NOT(OR(AND(ISNUMBER(B23),B23&gt;=36526,B23&lt;=73050),AND(ISNUMBER(B23),B23&gt;=20000101,B23&lt;=29991231),AND(NOT(ISNUMBER(B23)),LEN(B23)=8,ISNUMBER(VALUE(B23))))),"작성일자를 2026-09-19 또는 20260919 처럼 적어 주십시오. ","")&amp;IF(OR(C23="",AND(C23&lt;&gt;"일반",C23&lt;&gt;"영세율")),"종류를 일반 또는 영세율로 골라 주십시오. ","")&amp;IF(OR(D23="",AND(D23&lt;&gt;"영수",D23&lt;&gt;"청구")),"영수 또는 청구를 골라 주십시오. ","")&amp;IF(E23="","거래처를 골라 주십시오. ","")&amp;IF(AND(E23&lt;&gt;"",COUNTIF(거래처!$A$4:$A$43,SUBSTITUTE(SUBSTITUTE(SUBSTITUTE(E23,"~","~~"),"*","~*"),"?","~?"))=0),"거래처 시트에 없는 이름입니다. ","")&amp;IF(AND(E23&lt;&gt;"",COUNTIF(거래처!$A$4:$A$43,SUBSTITUTE(SUBSTITUTE(SUBSTITUTE(E23,"~","~~"),"*","~*"),"?","~?"))&gt;1),"거래처 시트에 같은 상호가 둘 이상입니다. ","")&amp;IF(AND(E23&lt;&gt;"",LEN(SUBSTITUTE(SUBSTITUTE(IFERROR(VLOOKUP(SUBSTITUTE(SUBSTITUTE(SUBSTITUTE(E23,"~","~~"),"*","~*"),"?","~?"),거래처!$A$4:$I$43,2,FALSE),""),"-","")," ",""))&lt;&gt;10,LEN(SUBSTITUTE(SUBSTITUTE(IFERROR(VLOOKUP(SUBSTITUTE(SUBSTITUTE(SUBSTITUTE(E23,"~","~~"),"*","~*"),"?","~?"),거래처!$A$4:$I$43,2,FALSE),""),"-","")," ",""))&lt;&gt;13),"거래처 등록번호가 10자리(사업자) 또는 13자리(주민)가 아닙니다. ","")&amp;IF(J23="","품목을 한 줄 이상 적어 주십시오. ","")&amp;IF(N(F23)=0,"공급가액 합계가 0입니다. 맞으면 그대로 두셔도 됩니다. ","")&amp;IF(AND(C23="영세율",N(G23)&lt;&gt;0),"영세율인데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","")&amp;IF(LENB(IFERROR(VLOOKUP(SUBSTITUTE(SUBSTITUTE(SUBSTITUTE(E23,"~","~~"),"*","~*"),"?","~?"),거래처!$A$4:$I$43,1,FALSE),""))&gt;70,"거래처 상호가 70byte(한글 35자)를 넘습니다. ","")&amp;IF(LEN(IFERROR(VLOOKUP(SUBSTITUTE(SUBSTITUTE(SUBSTITUTE(E23,"~","~~"),"*","~*"),"?","~?"),거래처!$A$4:$I$43,3,FALSE),""))&gt;4,"거래처 종사업장번호는 4자리까지입니다. ","")&amp;IF(AND(J23&lt;&gt;"",OR(NOT(ISNUMBER(I23)),I23&lt;1,I23&gt;31)),"품목1 일자는 1~31 사이 숫자로 적어 주십시오. ","")&amp;IF(LENB(J23)&gt;100,"품목1 이름이 100byte(한글 50자)를 넘습니다. ","")&amp;IF(LENB(K23)&gt;60,"품목1 규격이 60byte를 넘습니다. ","")&amp;IF(N(L23)&gt;=10^10,"품목1 수량이 너무 큽니다(정수 10자리까지). ","")&amp;IF(N(M23)&gt;=10^13,"품목1 단가가 너무 큽니다(정수 13자리까지). ","")&amp;IF(ROUND(N(L23)*100,0)&lt;&gt;N(L23)*100,"품목1 수량은 소수점 둘째 자리까지입니다. ","")&amp;IF(AND(Q23&lt;&gt;"",OR(NOT(ISNUMBER(P23)),P23&lt;1,P23&gt;31)),"품목2 일자는 1~31 사이 숫자로 적어 주십시오. ","")&amp;IF(LENB(Q23)&gt;100,"품목2 이름이 100byte(한글 50자)를 넘습니다. ","")&amp;IF(LENB(R23)&gt;60,"품목2 규격이 60byte를 넘습니다. ","")&amp;IF(N(S23)&gt;=10^10,"품목2 수량이 너무 큽니다(정수 10자리까지). ","")&amp;IF(N(T23)&gt;=10^13,"품목2 단가가 너무 큽니다(정수 13자리까지). ","")&amp;IF(ROUND(N(S23)*100,0)&lt;&gt;N(S23)*100,"품목2 수량은 소수점 둘째 자리까지입니다. ","")&amp;IF(AND(X23&lt;&gt;"",OR(NOT(ISNUMBER(W23)),W23&lt;1,W23&gt;31)),"품목3 일자는 1~31 사이 숫자로 적어 주십시오. ","")&amp;IF(LENB(X23)&gt;100,"품목3 이름이 100byte(한글 50자)를 넘습니다. ","")&amp;IF(LENB(Y23)&gt;60,"품목3 규격이 60byte를 넘습니다. ","")&amp;IF(N(Z23)&gt;=10^10,"품목3 수량이 너무 큽니다(정수 10자리까지). ","")&amp;IF(N(AA23)&gt;=10^13,"품목3 단가가 너무 큽니다(정수 13자리까지). ","")&amp;IF(ROUND(N(Z23)*100,0)&lt;&gt;N(Z23)*100,"품목3 수량은 소수점 둘째 자리까지입니다. ","")&amp;IF(AND(AE23&lt;&gt;"",OR(NOT(ISNUMBER(AD23)),AD23&lt;1,AD23&gt;31)),"품목4 일자는 1~31 사이 숫자로 적어 주십시오. ","")&amp;IF(LENB(AE23)&gt;100,"품목4 이름이 100byte(한글 50자)를 넘습니다. ","")&amp;IF(LENB(AF23)&gt;60,"품목4 규격이 60byte를 넘습니다. ","")&amp;IF(N(AG23)&gt;=10^10,"품목4 수량이 너무 큽니다(정수 10자리까지). ","")&amp;IF(N(AH23)&gt;=10^13,"품목4 단가가 너무 큽니다(정수 13자리까지). ","")&amp;IF(ROUND(N(AG23)*100,0)&lt;&gt;N(AG23)*100,"품목4 수량은 소수점 둘째 자리까지입니다. ",""))="","OK",TRIM(IF(NOT(OR(AND(ISNUMBER(B23),B23&gt;=36526,B23&lt;=73050),AND(ISNUMBER(B23),B23&gt;=20000101,B23&lt;=29991231),AND(NOT(ISNUMBER(B23)),LEN(B23)=8,ISNUMBER(VALUE(B23))))),"작성일자를 2026-09-19 또는 20260919 처럼 적어 주십시오. ","")&amp;IF(OR(C23="",AND(C23&lt;&gt;"일반",C23&lt;&gt;"영세율")),"종류를 일반 또는 영세율로 골라 주십시오. ","")&amp;IF(OR(D23="",AND(D23&lt;&gt;"영수",D23&lt;&gt;"청구")),"영수 또는 청구를 골라 주십시오. ","")&amp;IF(E23="","거래처를 골라 주십시오. ","")&amp;IF(AND(E23&lt;&gt;"",COUNTIF(거래처!$A$4:$A$43,SUBSTITUTE(SUBSTITUTE(SUBSTITUTE(E23,"~","~~"),"*","~*"),"?","~?"))=0),"거래처 시트에 없는 이름입니다. ","")&amp;IF(AND(E23&lt;&gt;"",COUNTIF(거래처!$A$4:$A$43,SUBSTITUTE(SUBSTITUTE(SUBSTITUTE(E23,"~","~~"),"*","~*"),"?","~?"))&gt;1),"거래처 시트에 같은 상호가 둘 이상입니다. ","")&amp;IF(AND(E23&lt;&gt;"",LEN(SUBSTITUTE(SUBSTITUTE(IFERROR(VLOOKUP(SUBSTITUTE(SUBSTITUTE(SUBSTITUTE(E23,"~","~~"),"*","~*"),"?","~?"),거래처!$A$4:$I$43,2,FALSE),""),"-","")," ",""))&lt;&gt;10,LEN(SUBSTITUTE(SUBSTITUTE(IFERROR(VLOOKUP(SUBSTITUTE(SUBSTITUTE(SUBSTITUTE(E23,"~","~~"),"*","~*"),"?","~?"),거래처!$A$4:$I$43,2,FALSE),""),"-","")," ",""))&lt;&gt;13),"거래처 등록번호가 10자리(사업자) 또는 13자리(주민)가 아닙니다. ","")&amp;IF(J23="","품목을 한 줄 이상 적어 주십시오. ","")&amp;IF(N(F23)=0,"공급가액 합계가 0입니다. 맞으면 그대로 두셔도 됩니다. ","")&amp;IF(AND(C23="영세율",N(G23)&lt;&gt;0),"영세율인데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","")&amp;IF(LENB(IFERROR(VLOOKUP(SUBSTITUTE(SUBSTITUTE(SUBSTITUTE(E23,"~","~~"),"*","~*"),"?","~?"),거래처!$A$4:$I$43,1,FALSE),""))&gt;70,"거래처 상호가 70byte(한글 35자)를 넘습니다. ","")&amp;IF(LEN(IFERROR(VLOOKUP(SUBSTITUTE(SUBSTITUTE(SUBSTITUTE(E23,"~","~~"),"*","~*"),"?","~?"),거래처!$A$4:$I$43,3,FALSE),""))&gt;4,"거래처 종사업장번호는 4자리까지입니다. ","")&amp;IF(AND(J23&lt;&gt;"",OR(NOT(ISNUMBER(I23)),I23&lt;1,I23&gt;31)),"품목1 일자는 1~31 사이 숫자로 적어 주십시오. ","")&amp;IF(LENB(J23)&gt;100,"품목1 이름이 100byte(한글 50자)를 넘습니다. ","")&amp;IF(LENB(K23)&gt;60,"품목1 규격이 60byte를 넘습니다. ","")&amp;IF(N(L23)&gt;=10^10,"품목1 수량이 너무 큽니다(정수 10자리까지). ","")&amp;IF(N(M23)&gt;=10^13,"품목1 단가가 너무 큽니다(정수 13자리까지). ","")&amp;IF(ROUND(N(L23)*100,0)&lt;&gt;N(L23)*100,"품목1 수량은 소수점 둘째 자리까지입니다. ","")&amp;IF(AND(Q23&lt;&gt;"",OR(NOT(ISNUMBER(P23)),P23&lt;1,P23&gt;31)),"품목2 일자는 1~31 사이 숫자로 적어 주십시오. ","")&amp;IF(LENB(Q23)&gt;100,"품목2 이름이 100byte(한글 50자)를 넘습니다. ","")&amp;IF(LENB(R23)&gt;60,"품목2 규격이 60byte를 넘습니다. ","")&amp;IF(N(S23)&gt;=10^10,"품목2 수량이 너무 큽니다(정수 10자리까지). ","")&amp;IF(N(T23)&gt;=10^13,"품목2 단가가 너무 큽니다(정수 13자리까지). ","")&amp;IF(ROUND(N(S23)*100,0)&lt;&gt;N(S23)*100,"품목2 수량은 소수점 둘째 자리까지입니다. ","")&amp;IF(AND(X23&lt;&gt;"",OR(NOT(ISNUMBER(W23)),W23&lt;1,W23&gt;31)),"품목3 일자는 1~31 사이 숫자로 적어 주십시오. ","")&amp;IF(LENB(X23)&gt;100,"품목3 이름이 100byte(한글 50자)를 넘습니다. ","")&amp;IF(LENB(Y23)&gt;60,"품목3 규격이 60byte를 넘습니다. ","")&amp;IF(N(Z23)&gt;=10^10,"품목3 수량이 너무 큽니다(정수 10자리까지). ","")&amp;IF(N(AA23)&gt;=10^13,"품목3 단가가 너무 큽니다(정수 13자리까지). ","")&amp;IF(ROUND(N(Z23)*100,0)&lt;&gt;N(Z23)*100,"품목3 수량은 소수점 둘째 자리까지입니다. ","")&amp;IF(AND(AE23&lt;&gt;"",OR(NOT(ISNUMBER(AD23)),AD23&lt;1,AD23&gt;31)),"품목4 일자는 1~31 사이 숫자로 적어 주십시오. ","")&amp;IF(LENB(AE23)&gt;100,"품목4 이름이 100byte(한글 50자)를 넘습니다. ","")&amp;IF(LENB(AF23)&gt;60,"품목4 규격이 60byte를 넘습니다. ","")&amp;IF(N(AG23)&gt;=10^10,"품목4 수량이 너무 큽니다(정수 10자리까지). ","")&amp;IF(N(AH23)&gt;=10^13,"품목4 단가가 너무 큽니다(정수 13자리까지). ","")&amp;IF(ROUND(N(AG23)*100,0)&lt;&gt;N(AG23)*100,"품목4 수량은 소수점 둘째 자리까지입니다. ",""))))</f>
        <v/>
      </c>
      <c r="B23" s="11" t="n"/>
      <c r="C23" s="11" t="n"/>
      <c r="D23" s="11" t="n"/>
      <c r="E23" s="11" t="n"/>
      <c r="F23" s="12">
        <f>IF(B23="","",N(N23)+N(U23)+N(AB23)+N(AI23))</f>
        <v/>
      </c>
      <c r="G23" s="12">
        <f>IF(B23="","",N(O23)+N(V23)+N(AC23)+N(AJ23))</f>
        <v/>
      </c>
      <c r="H23" s="11" t="n"/>
      <c r="I23" s="13" t="n"/>
      <c r="J23" s="11" t="n"/>
      <c r="K23" s="11" t="n"/>
      <c r="L23" s="11" t="n"/>
      <c r="M23" s="11" t="n"/>
      <c r="N23" s="12">
        <f>IF(OR(J23="",L23="",M23=""),"",ROUND(L23*M23,0))</f>
        <v/>
      </c>
      <c r="O23" s="12">
        <f>IF(N23="","",IF($C23="영세율",0,ROUND(N23*0.1,0)))</f>
        <v/>
      </c>
      <c r="P23" s="13" t="n"/>
      <c r="Q23" s="11" t="n"/>
      <c r="R23" s="11" t="n"/>
      <c r="S23" s="11" t="n"/>
      <c r="T23" s="11" t="n"/>
      <c r="U23" s="12">
        <f>IF(OR(Q23="",S23="",T23=""),"",ROUND(S23*T23,0))</f>
        <v/>
      </c>
      <c r="V23" s="12">
        <f>IF(U23="","",IF($C23="영세율",0,ROUND(U23*0.1,0)))</f>
        <v/>
      </c>
      <c r="W23" s="13" t="n"/>
      <c r="X23" s="11" t="n"/>
      <c r="Y23" s="11" t="n"/>
      <c r="Z23" s="11" t="n"/>
      <c r="AA23" s="11" t="n"/>
      <c r="AB23" s="12">
        <f>IF(OR(X23="",Z23="",AA23=""),"",ROUND(Z23*AA23,0))</f>
        <v/>
      </c>
      <c r="AC23" s="12">
        <f>IF(AB23="","",IF($C23="영세율",0,ROUND(AB23*0.1,0)))</f>
        <v/>
      </c>
      <c r="AD23" s="13" t="n"/>
      <c r="AE23" s="11" t="n"/>
      <c r="AF23" s="11" t="n"/>
      <c r="AG23" s="11" t="n"/>
      <c r="AH23" s="11" t="n"/>
      <c r="AI23" s="12">
        <f>IF(OR(AE23="",AG23="",AH23=""),"",ROUND(AG23*AH23,0))</f>
        <v/>
      </c>
      <c r="AJ23" s="12">
        <f>IF(AI23="","",IF($C23="영세율",0,ROUND(AI23*0.1,0)))</f>
        <v/>
      </c>
    </row>
    <row r="24" ht="18" customHeight="1">
      <c r="A24" s="10">
        <f>IF(B24="","",IF(TRIM(IF(NOT(OR(AND(ISNUMBER(B24),B24&gt;=36526,B24&lt;=73050),AND(ISNUMBER(B24),B24&gt;=20000101,B24&lt;=29991231),AND(NOT(ISNUMBER(B24)),LEN(B24)=8,ISNUMBER(VALUE(B24))))),"작성일자를 2026-09-19 또는 20260919 처럼 적어 주십시오. ","")&amp;IF(OR(C24="",AND(C24&lt;&gt;"일반",C24&lt;&gt;"영세율")),"종류를 일반 또는 영세율로 골라 주십시오. ","")&amp;IF(OR(D24="",AND(D24&lt;&gt;"영수",D24&lt;&gt;"청구")),"영수 또는 청구를 골라 주십시오. ","")&amp;IF(E24="","거래처를 골라 주십시오. ","")&amp;IF(AND(E24&lt;&gt;"",COUNTIF(거래처!$A$4:$A$43,SUBSTITUTE(SUBSTITUTE(SUBSTITUTE(E24,"~","~~"),"*","~*"),"?","~?"))=0),"거래처 시트에 없는 이름입니다. ","")&amp;IF(AND(E24&lt;&gt;"",COUNTIF(거래처!$A$4:$A$43,SUBSTITUTE(SUBSTITUTE(SUBSTITUTE(E24,"~","~~"),"*","~*"),"?","~?"))&gt;1),"거래처 시트에 같은 상호가 둘 이상입니다. ","")&amp;IF(AND(E24&lt;&gt;"",LEN(SUBSTITUTE(SUBSTITUTE(IFERROR(VLOOKUP(SUBSTITUTE(SUBSTITUTE(SUBSTITUTE(E24,"~","~~"),"*","~*"),"?","~?"),거래처!$A$4:$I$43,2,FALSE),""),"-","")," ",""))&lt;&gt;10,LEN(SUBSTITUTE(SUBSTITUTE(IFERROR(VLOOKUP(SUBSTITUTE(SUBSTITUTE(SUBSTITUTE(E24,"~","~~"),"*","~*"),"?","~?"),거래처!$A$4:$I$43,2,FALSE),""),"-","")," ",""))&lt;&gt;13),"거래처 등록번호가 10자리(사업자) 또는 13자리(주민)가 아닙니다. ","")&amp;IF(J24="","품목을 한 줄 이상 적어 주십시오. ","")&amp;IF(N(F24)=0,"공급가액 합계가 0입니다. 맞으면 그대로 두셔도 됩니다. ","")&amp;IF(AND(C24="영세율",N(G24)&lt;&gt;0),"영세율인데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","")&amp;IF(LENB(IFERROR(VLOOKUP(SUBSTITUTE(SUBSTITUTE(SUBSTITUTE(E24,"~","~~"),"*","~*"),"?","~?"),거래처!$A$4:$I$43,1,FALSE),""))&gt;70,"거래처 상호가 70byte(한글 35자)를 넘습니다. ","")&amp;IF(LEN(IFERROR(VLOOKUP(SUBSTITUTE(SUBSTITUTE(SUBSTITUTE(E24,"~","~~"),"*","~*"),"?","~?"),거래처!$A$4:$I$43,3,FALSE),""))&gt;4,"거래처 종사업장번호는 4자리까지입니다. ","")&amp;IF(AND(J24&lt;&gt;"",OR(NOT(ISNUMBER(I24)),I24&lt;1,I24&gt;31)),"품목1 일자는 1~31 사이 숫자로 적어 주십시오. ","")&amp;IF(LENB(J24)&gt;100,"품목1 이름이 100byte(한글 50자)를 넘습니다. ","")&amp;IF(LENB(K24)&gt;60,"품목1 규격이 60byte를 넘습니다. ","")&amp;IF(N(L24)&gt;=10^10,"품목1 수량이 너무 큽니다(정수 10자리까지). ","")&amp;IF(N(M24)&gt;=10^13,"품목1 단가가 너무 큽니다(정수 13자리까지). ","")&amp;IF(ROUND(N(L24)*100,0)&lt;&gt;N(L24)*100,"품목1 수량은 소수점 둘째 자리까지입니다. ","")&amp;IF(AND(Q24&lt;&gt;"",OR(NOT(ISNUMBER(P24)),P24&lt;1,P24&gt;31)),"품목2 일자는 1~31 사이 숫자로 적어 주십시오. ","")&amp;IF(LENB(Q24)&gt;100,"품목2 이름이 100byte(한글 50자)를 넘습니다. ","")&amp;IF(LENB(R24)&gt;60,"품목2 규격이 60byte를 넘습니다. ","")&amp;IF(N(S24)&gt;=10^10,"품목2 수량이 너무 큽니다(정수 10자리까지). ","")&amp;IF(N(T24)&gt;=10^13,"품목2 단가가 너무 큽니다(정수 13자리까지). ","")&amp;IF(ROUND(N(S24)*100,0)&lt;&gt;N(S24)*100,"품목2 수량은 소수점 둘째 자리까지입니다. ","")&amp;IF(AND(X24&lt;&gt;"",OR(NOT(ISNUMBER(W24)),W24&lt;1,W24&gt;31)),"품목3 일자는 1~31 사이 숫자로 적어 주십시오. ","")&amp;IF(LENB(X24)&gt;100,"품목3 이름이 100byte(한글 50자)를 넘습니다. ","")&amp;IF(LENB(Y24)&gt;60,"품목3 규격이 60byte를 넘습니다. ","")&amp;IF(N(Z24)&gt;=10^10,"품목3 수량이 너무 큽니다(정수 10자리까지). ","")&amp;IF(N(AA24)&gt;=10^13,"품목3 단가가 너무 큽니다(정수 13자리까지). ","")&amp;IF(ROUND(N(Z24)*100,0)&lt;&gt;N(Z24)*100,"품목3 수량은 소수점 둘째 자리까지입니다. ","")&amp;IF(AND(AE24&lt;&gt;"",OR(NOT(ISNUMBER(AD24)),AD24&lt;1,AD24&gt;31)),"품목4 일자는 1~31 사이 숫자로 적어 주십시오. ","")&amp;IF(LENB(AE24)&gt;100,"품목4 이름이 100byte(한글 50자)를 넘습니다. ","")&amp;IF(LENB(AF24)&gt;60,"품목4 규격이 60byte를 넘습니다. ","")&amp;IF(N(AG24)&gt;=10^10,"품목4 수량이 너무 큽니다(정수 10자리까지). ","")&amp;IF(N(AH24)&gt;=10^13,"품목4 단가가 너무 큽니다(정수 13자리까지). ","")&amp;IF(ROUND(N(AG24)*100,0)&lt;&gt;N(AG24)*100,"품목4 수량은 소수점 둘째 자리까지입니다. ",""))="","OK",TRIM(IF(NOT(OR(AND(ISNUMBER(B24),B24&gt;=36526,B24&lt;=73050),AND(ISNUMBER(B24),B24&gt;=20000101,B24&lt;=29991231),AND(NOT(ISNUMBER(B24)),LEN(B24)=8,ISNUMBER(VALUE(B24))))),"작성일자를 2026-09-19 또는 20260919 처럼 적어 주십시오. ","")&amp;IF(OR(C24="",AND(C24&lt;&gt;"일반",C24&lt;&gt;"영세율")),"종류를 일반 또는 영세율로 골라 주십시오. ","")&amp;IF(OR(D24="",AND(D24&lt;&gt;"영수",D24&lt;&gt;"청구")),"영수 또는 청구를 골라 주십시오. ","")&amp;IF(E24="","거래처를 골라 주십시오. ","")&amp;IF(AND(E24&lt;&gt;"",COUNTIF(거래처!$A$4:$A$43,SUBSTITUTE(SUBSTITUTE(SUBSTITUTE(E24,"~","~~"),"*","~*"),"?","~?"))=0),"거래처 시트에 없는 이름입니다. ","")&amp;IF(AND(E24&lt;&gt;"",COUNTIF(거래처!$A$4:$A$43,SUBSTITUTE(SUBSTITUTE(SUBSTITUTE(E24,"~","~~"),"*","~*"),"?","~?"))&gt;1),"거래처 시트에 같은 상호가 둘 이상입니다. ","")&amp;IF(AND(E24&lt;&gt;"",LEN(SUBSTITUTE(SUBSTITUTE(IFERROR(VLOOKUP(SUBSTITUTE(SUBSTITUTE(SUBSTITUTE(E24,"~","~~"),"*","~*"),"?","~?"),거래처!$A$4:$I$43,2,FALSE),""),"-","")," ",""))&lt;&gt;10,LEN(SUBSTITUTE(SUBSTITUTE(IFERROR(VLOOKUP(SUBSTITUTE(SUBSTITUTE(SUBSTITUTE(E24,"~","~~"),"*","~*"),"?","~?"),거래처!$A$4:$I$43,2,FALSE),""),"-","")," ",""))&lt;&gt;13),"거래처 등록번호가 10자리(사업자) 또는 13자리(주민)가 아닙니다. ","")&amp;IF(J24="","품목을 한 줄 이상 적어 주십시오. ","")&amp;IF(N(F24)=0,"공급가액 합계가 0입니다. 맞으면 그대로 두셔도 됩니다. ","")&amp;IF(AND(C24="영세율",N(G24)&lt;&gt;0),"영세율인데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","")&amp;IF(LENB(IFERROR(VLOOKUP(SUBSTITUTE(SUBSTITUTE(SUBSTITUTE(E24,"~","~~"),"*","~*"),"?","~?"),거래처!$A$4:$I$43,1,FALSE),""))&gt;70,"거래처 상호가 70byte(한글 35자)를 넘습니다. ","")&amp;IF(LEN(IFERROR(VLOOKUP(SUBSTITUTE(SUBSTITUTE(SUBSTITUTE(E24,"~","~~"),"*","~*"),"?","~?"),거래처!$A$4:$I$43,3,FALSE),""))&gt;4,"거래처 종사업장번호는 4자리까지입니다. ","")&amp;IF(AND(J24&lt;&gt;"",OR(NOT(ISNUMBER(I24)),I24&lt;1,I24&gt;31)),"품목1 일자는 1~31 사이 숫자로 적어 주십시오. ","")&amp;IF(LENB(J24)&gt;100,"품목1 이름이 100byte(한글 50자)를 넘습니다. ","")&amp;IF(LENB(K24)&gt;60,"품목1 규격이 60byte를 넘습니다. ","")&amp;IF(N(L24)&gt;=10^10,"품목1 수량이 너무 큽니다(정수 10자리까지). ","")&amp;IF(N(M24)&gt;=10^13,"품목1 단가가 너무 큽니다(정수 13자리까지). ","")&amp;IF(ROUND(N(L24)*100,0)&lt;&gt;N(L24)*100,"품목1 수량은 소수점 둘째 자리까지입니다. ","")&amp;IF(AND(Q24&lt;&gt;"",OR(NOT(ISNUMBER(P24)),P24&lt;1,P24&gt;31)),"품목2 일자는 1~31 사이 숫자로 적어 주십시오. ","")&amp;IF(LENB(Q24)&gt;100,"품목2 이름이 100byte(한글 50자)를 넘습니다. ","")&amp;IF(LENB(R24)&gt;60,"품목2 규격이 60byte를 넘습니다. ","")&amp;IF(N(S24)&gt;=10^10,"품목2 수량이 너무 큽니다(정수 10자리까지). ","")&amp;IF(N(T24)&gt;=10^13,"품목2 단가가 너무 큽니다(정수 13자리까지). ","")&amp;IF(ROUND(N(S24)*100,0)&lt;&gt;N(S24)*100,"품목2 수량은 소수점 둘째 자리까지입니다. ","")&amp;IF(AND(X24&lt;&gt;"",OR(NOT(ISNUMBER(W24)),W24&lt;1,W24&gt;31)),"품목3 일자는 1~31 사이 숫자로 적어 주십시오. ","")&amp;IF(LENB(X24)&gt;100,"품목3 이름이 100byte(한글 50자)를 넘습니다. ","")&amp;IF(LENB(Y24)&gt;60,"품목3 규격이 60byte를 넘습니다. ","")&amp;IF(N(Z24)&gt;=10^10,"품목3 수량이 너무 큽니다(정수 10자리까지). ","")&amp;IF(N(AA24)&gt;=10^13,"품목3 단가가 너무 큽니다(정수 13자리까지). ","")&amp;IF(ROUND(N(Z24)*100,0)&lt;&gt;N(Z24)*100,"품목3 수량은 소수점 둘째 자리까지입니다. ","")&amp;IF(AND(AE24&lt;&gt;"",OR(NOT(ISNUMBER(AD24)),AD24&lt;1,AD24&gt;31)),"품목4 일자는 1~31 사이 숫자로 적어 주십시오. ","")&amp;IF(LENB(AE24)&gt;100,"품목4 이름이 100byte(한글 50자)를 넘습니다. ","")&amp;IF(LENB(AF24)&gt;60,"품목4 규격이 60byte를 넘습니다. ","")&amp;IF(N(AG24)&gt;=10^10,"품목4 수량이 너무 큽니다(정수 10자리까지). ","")&amp;IF(N(AH24)&gt;=10^13,"품목4 단가가 너무 큽니다(정수 13자리까지). ","")&amp;IF(ROUND(N(AG24)*100,0)&lt;&gt;N(AG24)*100,"품목4 수량은 소수점 둘째 자리까지입니다. ",""))))</f>
        <v/>
      </c>
      <c r="B24" s="11" t="n"/>
      <c r="C24" s="11" t="n"/>
      <c r="D24" s="11" t="n"/>
      <c r="E24" s="11" t="n"/>
      <c r="F24" s="12">
        <f>IF(B24="","",N(N24)+N(U24)+N(AB24)+N(AI24))</f>
        <v/>
      </c>
      <c r="G24" s="12">
        <f>IF(B24="","",N(O24)+N(V24)+N(AC24)+N(AJ24))</f>
        <v/>
      </c>
      <c r="H24" s="11" t="n"/>
      <c r="I24" s="13" t="n"/>
      <c r="J24" s="11" t="n"/>
      <c r="K24" s="11" t="n"/>
      <c r="L24" s="11" t="n"/>
      <c r="M24" s="11" t="n"/>
      <c r="N24" s="12">
        <f>IF(OR(J24="",L24="",M24=""),"",ROUND(L24*M24,0))</f>
        <v/>
      </c>
      <c r="O24" s="12">
        <f>IF(N24="","",IF($C24="영세율",0,ROUND(N24*0.1,0)))</f>
        <v/>
      </c>
      <c r="P24" s="13" t="n"/>
      <c r="Q24" s="11" t="n"/>
      <c r="R24" s="11" t="n"/>
      <c r="S24" s="11" t="n"/>
      <c r="T24" s="11" t="n"/>
      <c r="U24" s="12">
        <f>IF(OR(Q24="",S24="",T24=""),"",ROUND(S24*T24,0))</f>
        <v/>
      </c>
      <c r="V24" s="12">
        <f>IF(U24="","",IF($C24="영세율",0,ROUND(U24*0.1,0)))</f>
        <v/>
      </c>
      <c r="W24" s="13" t="n"/>
      <c r="X24" s="11" t="n"/>
      <c r="Y24" s="11" t="n"/>
      <c r="Z24" s="11" t="n"/>
      <c r="AA24" s="11" t="n"/>
      <c r="AB24" s="12">
        <f>IF(OR(X24="",Z24="",AA24=""),"",ROUND(Z24*AA24,0))</f>
        <v/>
      </c>
      <c r="AC24" s="12">
        <f>IF(AB24="","",IF($C24="영세율",0,ROUND(AB24*0.1,0)))</f>
        <v/>
      </c>
      <c r="AD24" s="13" t="n"/>
      <c r="AE24" s="11" t="n"/>
      <c r="AF24" s="11" t="n"/>
      <c r="AG24" s="11" t="n"/>
      <c r="AH24" s="11" t="n"/>
      <c r="AI24" s="12">
        <f>IF(OR(AE24="",AG24="",AH24=""),"",ROUND(AG24*AH24,0))</f>
        <v/>
      </c>
      <c r="AJ24" s="12">
        <f>IF(AI24="","",IF($C24="영세율",0,ROUND(AI24*0.1,0)))</f>
        <v/>
      </c>
    </row>
    <row r="25" ht="18" customHeight="1">
      <c r="A25" s="10">
        <f>IF(B25="","",IF(TRIM(IF(NOT(OR(AND(ISNUMBER(B25),B25&gt;=36526,B25&lt;=73050),AND(ISNUMBER(B25),B25&gt;=20000101,B25&lt;=29991231),AND(NOT(ISNUMBER(B25)),LEN(B25)=8,ISNUMBER(VALUE(B25))))),"작성일자를 2026-09-19 또는 20260919 처럼 적어 주십시오. ","")&amp;IF(OR(C25="",AND(C25&lt;&gt;"일반",C25&lt;&gt;"영세율")),"종류를 일반 또는 영세율로 골라 주십시오. ","")&amp;IF(OR(D25="",AND(D25&lt;&gt;"영수",D25&lt;&gt;"청구")),"영수 또는 청구를 골라 주십시오. ","")&amp;IF(E25="","거래처를 골라 주십시오. ","")&amp;IF(AND(E25&lt;&gt;"",COUNTIF(거래처!$A$4:$A$43,SUBSTITUTE(SUBSTITUTE(SUBSTITUTE(E25,"~","~~"),"*","~*"),"?","~?"))=0),"거래처 시트에 없는 이름입니다. ","")&amp;IF(AND(E25&lt;&gt;"",COUNTIF(거래처!$A$4:$A$43,SUBSTITUTE(SUBSTITUTE(SUBSTITUTE(E25,"~","~~"),"*","~*"),"?","~?"))&gt;1),"거래처 시트에 같은 상호가 둘 이상입니다. ","")&amp;IF(AND(E25&lt;&gt;"",LEN(SUBSTITUTE(SUBSTITUTE(IFERROR(VLOOKUP(SUBSTITUTE(SUBSTITUTE(SUBSTITUTE(E25,"~","~~"),"*","~*"),"?","~?"),거래처!$A$4:$I$43,2,FALSE),""),"-","")," ",""))&lt;&gt;10,LEN(SUBSTITUTE(SUBSTITUTE(IFERROR(VLOOKUP(SUBSTITUTE(SUBSTITUTE(SUBSTITUTE(E25,"~","~~"),"*","~*"),"?","~?"),거래처!$A$4:$I$43,2,FALSE),""),"-","")," ",""))&lt;&gt;13),"거래처 등록번호가 10자리(사업자) 또는 13자리(주민)가 아닙니다. ","")&amp;IF(J25="","품목을 한 줄 이상 적어 주십시오. ","")&amp;IF(N(F25)=0,"공급가액 합계가 0입니다. 맞으면 그대로 두셔도 됩니다. ","")&amp;IF(AND(C25="영세율",N(G25)&lt;&gt;0),"영세율인데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","")&amp;IF(LENB(IFERROR(VLOOKUP(SUBSTITUTE(SUBSTITUTE(SUBSTITUTE(E25,"~","~~"),"*","~*"),"?","~?"),거래처!$A$4:$I$43,1,FALSE),""))&gt;70,"거래처 상호가 70byte(한글 35자)를 넘습니다. ","")&amp;IF(LEN(IFERROR(VLOOKUP(SUBSTITUTE(SUBSTITUTE(SUBSTITUTE(E25,"~","~~"),"*","~*"),"?","~?"),거래처!$A$4:$I$43,3,FALSE),""))&gt;4,"거래처 종사업장번호는 4자리까지입니다. ","")&amp;IF(AND(J25&lt;&gt;"",OR(NOT(ISNUMBER(I25)),I25&lt;1,I25&gt;31)),"품목1 일자는 1~31 사이 숫자로 적어 주십시오. ","")&amp;IF(LENB(J25)&gt;100,"품목1 이름이 100byte(한글 50자)를 넘습니다. ","")&amp;IF(LENB(K25)&gt;60,"품목1 규격이 60byte를 넘습니다. ","")&amp;IF(N(L25)&gt;=10^10,"품목1 수량이 너무 큽니다(정수 10자리까지). ","")&amp;IF(N(M25)&gt;=10^13,"품목1 단가가 너무 큽니다(정수 13자리까지). ","")&amp;IF(ROUND(N(L25)*100,0)&lt;&gt;N(L25)*100,"품목1 수량은 소수점 둘째 자리까지입니다. ","")&amp;IF(AND(Q25&lt;&gt;"",OR(NOT(ISNUMBER(P25)),P25&lt;1,P25&gt;31)),"품목2 일자는 1~31 사이 숫자로 적어 주십시오. ","")&amp;IF(LENB(Q25)&gt;100,"품목2 이름이 100byte(한글 50자)를 넘습니다. ","")&amp;IF(LENB(R25)&gt;60,"품목2 규격이 60byte를 넘습니다. ","")&amp;IF(N(S25)&gt;=10^10,"품목2 수량이 너무 큽니다(정수 10자리까지). ","")&amp;IF(N(T25)&gt;=10^13,"품목2 단가가 너무 큽니다(정수 13자리까지). ","")&amp;IF(ROUND(N(S25)*100,0)&lt;&gt;N(S25)*100,"품목2 수량은 소수점 둘째 자리까지입니다. ","")&amp;IF(AND(X25&lt;&gt;"",OR(NOT(ISNUMBER(W25)),W25&lt;1,W25&gt;31)),"품목3 일자는 1~31 사이 숫자로 적어 주십시오. ","")&amp;IF(LENB(X25)&gt;100,"품목3 이름이 100byte(한글 50자)를 넘습니다. ","")&amp;IF(LENB(Y25)&gt;60,"품목3 규격이 60byte를 넘습니다. ","")&amp;IF(N(Z25)&gt;=10^10,"품목3 수량이 너무 큽니다(정수 10자리까지). ","")&amp;IF(N(AA25)&gt;=10^13,"품목3 단가가 너무 큽니다(정수 13자리까지). ","")&amp;IF(ROUND(N(Z25)*100,0)&lt;&gt;N(Z25)*100,"품목3 수량은 소수점 둘째 자리까지입니다. ","")&amp;IF(AND(AE25&lt;&gt;"",OR(NOT(ISNUMBER(AD25)),AD25&lt;1,AD25&gt;31)),"품목4 일자는 1~31 사이 숫자로 적어 주십시오. ","")&amp;IF(LENB(AE25)&gt;100,"품목4 이름이 100byte(한글 50자)를 넘습니다. ","")&amp;IF(LENB(AF25)&gt;60,"품목4 규격이 60byte를 넘습니다. ","")&amp;IF(N(AG25)&gt;=10^10,"품목4 수량이 너무 큽니다(정수 10자리까지). ","")&amp;IF(N(AH25)&gt;=10^13,"품목4 단가가 너무 큽니다(정수 13자리까지). ","")&amp;IF(ROUND(N(AG25)*100,0)&lt;&gt;N(AG25)*100,"품목4 수량은 소수점 둘째 자리까지입니다. ",""))="","OK",TRIM(IF(NOT(OR(AND(ISNUMBER(B25),B25&gt;=36526,B25&lt;=73050),AND(ISNUMBER(B25),B25&gt;=20000101,B25&lt;=29991231),AND(NOT(ISNUMBER(B25)),LEN(B25)=8,ISNUMBER(VALUE(B25))))),"작성일자를 2026-09-19 또는 20260919 처럼 적어 주십시오. ","")&amp;IF(OR(C25="",AND(C25&lt;&gt;"일반",C25&lt;&gt;"영세율")),"종류를 일반 또는 영세율로 골라 주십시오. ","")&amp;IF(OR(D25="",AND(D25&lt;&gt;"영수",D25&lt;&gt;"청구")),"영수 또는 청구를 골라 주십시오. ","")&amp;IF(E25="","거래처를 골라 주십시오. ","")&amp;IF(AND(E25&lt;&gt;"",COUNTIF(거래처!$A$4:$A$43,SUBSTITUTE(SUBSTITUTE(SUBSTITUTE(E25,"~","~~"),"*","~*"),"?","~?"))=0),"거래처 시트에 없는 이름입니다. ","")&amp;IF(AND(E25&lt;&gt;"",COUNTIF(거래처!$A$4:$A$43,SUBSTITUTE(SUBSTITUTE(SUBSTITUTE(E25,"~","~~"),"*","~*"),"?","~?"))&gt;1),"거래처 시트에 같은 상호가 둘 이상입니다. ","")&amp;IF(AND(E25&lt;&gt;"",LEN(SUBSTITUTE(SUBSTITUTE(IFERROR(VLOOKUP(SUBSTITUTE(SUBSTITUTE(SUBSTITUTE(E25,"~","~~"),"*","~*"),"?","~?"),거래처!$A$4:$I$43,2,FALSE),""),"-","")," ",""))&lt;&gt;10,LEN(SUBSTITUTE(SUBSTITUTE(IFERROR(VLOOKUP(SUBSTITUTE(SUBSTITUTE(SUBSTITUTE(E25,"~","~~"),"*","~*"),"?","~?"),거래처!$A$4:$I$43,2,FALSE),""),"-","")," ",""))&lt;&gt;13),"거래처 등록번호가 10자리(사업자) 또는 13자리(주민)가 아닙니다. ","")&amp;IF(J25="","품목을 한 줄 이상 적어 주십시오. ","")&amp;IF(N(F25)=0,"공급가액 합계가 0입니다. 맞으면 그대로 두셔도 됩니다. ","")&amp;IF(AND(C25="영세율",N(G25)&lt;&gt;0),"영세율인데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","")&amp;IF(LENB(IFERROR(VLOOKUP(SUBSTITUTE(SUBSTITUTE(SUBSTITUTE(E25,"~","~~"),"*","~*"),"?","~?"),거래처!$A$4:$I$43,1,FALSE),""))&gt;70,"거래처 상호가 70byte(한글 35자)를 넘습니다. ","")&amp;IF(LEN(IFERROR(VLOOKUP(SUBSTITUTE(SUBSTITUTE(SUBSTITUTE(E25,"~","~~"),"*","~*"),"?","~?"),거래처!$A$4:$I$43,3,FALSE),""))&gt;4,"거래처 종사업장번호는 4자리까지입니다. ","")&amp;IF(AND(J25&lt;&gt;"",OR(NOT(ISNUMBER(I25)),I25&lt;1,I25&gt;31)),"품목1 일자는 1~31 사이 숫자로 적어 주십시오. ","")&amp;IF(LENB(J25)&gt;100,"품목1 이름이 100byte(한글 50자)를 넘습니다. ","")&amp;IF(LENB(K25)&gt;60,"품목1 규격이 60byte를 넘습니다. ","")&amp;IF(N(L25)&gt;=10^10,"품목1 수량이 너무 큽니다(정수 10자리까지). ","")&amp;IF(N(M25)&gt;=10^13,"품목1 단가가 너무 큽니다(정수 13자리까지). ","")&amp;IF(ROUND(N(L25)*100,0)&lt;&gt;N(L25)*100,"품목1 수량은 소수점 둘째 자리까지입니다. ","")&amp;IF(AND(Q25&lt;&gt;"",OR(NOT(ISNUMBER(P25)),P25&lt;1,P25&gt;31)),"품목2 일자는 1~31 사이 숫자로 적어 주십시오. ","")&amp;IF(LENB(Q25)&gt;100,"품목2 이름이 100byte(한글 50자)를 넘습니다. ","")&amp;IF(LENB(R25)&gt;60,"품목2 규격이 60byte를 넘습니다. ","")&amp;IF(N(S25)&gt;=10^10,"품목2 수량이 너무 큽니다(정수 10자리까지). ","")&amp;IF(N(T25)&gt;=10^13,"품목2 단가가 너무 큽니다(정수 13자리까지). ","")&amp;IF(ROUND(N(S25)*100,0)&lt;&gt;N(S25)*100,"품목2 수량은 소수점 둘째 자리까지입니다. ","")&amp;IF(AND(X25&lt;&gt;"",OR(NOT(ISNUMBER(W25)),W25&lt;1,W25&gt;31)),"품목3 일자는 1~31 사이 숫자로 적어 주십시오. ","")&amp;IF(LENB(X25)&gt;100,"품목3 이름이 100byte(한글 50자)를 넘습니다. ","")&amp;IF(LENB(Y25)&gt;60,"품목3 규격이 60byte를 넘습니다. ","")&amp;IF(N(Z25)&gt;=10^10,"품목3 수량이 너무 큽니다(정수 10자리까지). ","")&amp;IF(N(AA25)&gt;=10^13,"품목3 단가가 너무 큽니다(정수 13자리까지). ","")&amp;IF(ROUND(N(Z25)*100,0)&lt;&gt;N(Z25)*100,"품목3 수량은 소수점 둘째 자리까지입니다. ","")&amp;IF(AND(AE25&lt;&gt;"",OR(NOT(ISNUMBER(AD25)),AD25&lt;1,AD25&gt;31)),"품목4 일자는 1~31 사이 숫자로 적어 주십시오. ","")&amp;IF(LENB(AE25)&gt;100,"품목4 이름이 100byte(한글 50자)를 넘습니다. ","")&amp;IF(LENB(AF25)&gt;60,"품목4 규격이 60byte를 넘습니다. ","")&amp;IF(N(AG25)&gt;=10^10,"품목4 수량이 너무 큽니다(정수 10자리까지). ","")&amp;IF(N(AH25)&gt;=10^13,"품목4 단가가 너무 큽니다(정수 13자리까지). ","")&amp;IF(ROUND(N(AG25)*100,0)&lt;&gt;N(AG25)*100,"품목4 수량은 소수점 둘째 자리까지입니다. ",""))))</f>
        <v/>
      </c>
      <c r="B25" s="11" t="n"/>
      <c r="C25" s="11" t="n"/>
      <c r="D25" s="11" t="n"/>
      <c r="E25" s="11" t="n"/>
      <c r="F25" s="12">
        <f>IF(B25="","",N(N25)+N(U25)+N(AB25)+N(AI25))</f>
        <v/>
      </c>
      <c r="G25" s="12">
        <f>IF(B25="","",N(O25)+N(V25)+N(AC25)+N(AJ25))</f>
        <v/>
      </c>
      <c r="H25" s="11" t="n"/>
      <c r="I25" s="13" t="n"/>
      <c r="J25" s="11" t="n"/>
      <c r="K25" s="11" t="n"/>
      <c r="L25" s="11" t="n"/>
      <c r="M25" s="11" t="n"/>
      <c r="N25" s="12">
        <f>IF(OR(J25="",L25="",M25=""),"",ROUND(L25*M25,0))</f>
        <v/>
      </c>
      <c r="O25" s="12">
        <f>IF(N25="","",IF($C25="영세율",0,ROUND(N25*0.1,0)))</f>
        <v/>
      </c>
      <c r="P25" s="13" t="n"/>
      <c r="Q25" s="11" t="n"/>
      <c r="R25" s="11" t="n"/>
      <c r="S25" s="11" t="n"/>
      <c r="T25" s="11" t="n"/>
      <c r="U25" s="12">
        <f>IF(OR(Q25="",S25="",T25=""),"",ROUND(S25*T25,0))</f>
        <v/>
      </c>
      <c r="V25" s="12">
        <f>IF(U25="","",IF($C25="영세율",0,ROUND(U25*0.1,0)))</f>
        <v/>
      </c>
      <c r="W25" s="13" t="n"/>
      <c r="X25" s="11" t="n"/>
      <c r="Y25" s="11" t="n"/>
      <c r="Z25" s="11" t="n"/>
      <c r="AA25" s="11" t="n"/>
      <c r="AB25" s="12">
        <f>IF(OR(X25="",Z25="",AA25=""),"",ROUND(Z25*AA25,0))</f>
        <v/>
      </c>
      <c r="AC25" s="12">
        <f>IF(AB25="","",IF($C25="영세율",0,ROUND(AB25*0.1,0)))</f>
        <v/>
      </c>
      <c r="AD25" s="13" t="n"/>
      <c r="AE25" s="11" t="n"/>
      <c r="AF25" s="11" t="n"/>
      <c r="AG25" s="11" t="n"/>
      <c r="AH25" s="11" t="n"/>
      <c r="AI25" s="12">
        <f>IF(OR(AE25="",AG25="",AH25=""),"",ROUND(AG25*AH25,0))</f>
        <v/>
      </c>
      <c r="AJ25" s="12">
        <f>IF(AI25="","",IF($C25="영세율",0,ROUND(AI25*0.1,0)))</f>
        <v/>
      </c>
    </row>
    <row r="26" ht="18" customHeight="1">
      <c r="A26" s="10">
        <f>IF(B26="","",IF(TRIM(IF(NOT(OR(AND(ISNUMBER(B26),B26&gt;=36526,B26&lt;=73050),AND(ISNUMBER(B26),B26&gt;=20000101,B26&lt;=29991231),AND(NOT(ISNUMBER(B26)),LEN(B26)=8,ISNUMBER(VALUE(B26))))),"작성일자를 2026-09-19 또는 20260919 처럼 적어 주십시오. ","")&amp;IF(OR(C26="",AND(C26&lt;&gt;"일반",C26&lt;&gt;"영세율")),"종류를 일반 또는 영세율로 골라 주십시오. ","")&amp;IF(OR(D26="",AND(D26&lt;&gt;"영수",D26&lt;&gt;"청구")),"영수 또는 청구를 골라 주십시오. ","")&amp;IF(E26="","거래처를 골라 주십시오. ","")&amp;IF(AND(E26&lt;&gt;"",COUNTIF(거래처!$A$4:$A$43,SUBSTITUTE(SUBSTITUTE(SUBSTITUTE(E26,"~","~~"),"*","~*"),"?","~?"))=0),"거래처 시트에 없는 이름입니다. ","")&amp;IF(AND(E26&lt;&gt;"",COUNTIF(거래처!$A$4:$A$43,SUBSTITUTE(SUBSTITUTE(SUBSTITUTE(E26,"~","~~"),"*","~*"),"?","~?"))&gt;1),"거래처 시트에 같은 상호가 둘 이상입니다. ","")&amp;IF(AND(E26&lt;&gt;"",LEN(SUBSTITUTE(SUBSTITUTE(IFERROR(VLOOKUP(SUBSTITUTE(SUBSTITUTE(SUBSTITUTE(E26,"~","~~"),"*","~*"),"?","~?"),거래처!$A$4:$I$43,2,FALSE),""),"-","")," ",""))&lt;&gt;10,LEN(SUBSTITUTE(SUBSTITUTE(IFERROR(VLOOKUP(SUBSTITUTE(SUBSTITUTE(SUBSTITUTE(E26,"~","~~"),"*","~*"),"?","~?"),거래처!$A$4:$I$43,2,FALSE),""),"-","")," ",""))&lt;&gt;13),"거래처 등록번호가 10자리(사업자) 또는 13자리(주민)가 아닙니다. ","")&amp;IF(J26="","품목을 한 줄 이상 적어 주십시오. ","")&amp;IF(N(F26)=0,"공급가액 합계가 0입니다. 맞으면 그대로 두셔도 됩니다. ","")&amp;IF(AND(C26="영세율",N(G26)&lt;&gt;0),"영세율인데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","")&amp;IF(LENB(IFERROR(VLOOKUP(SUBSTITUTE(SUBSTITUTE(SUBSTITUTE(E26,"~","~~"),"*","~*"),"?","~?"),거래처!$A$4:$I$43,1,FALSE),""))&gt;70,"거래처 상호가 70byte(한글 35자)를 넘습니다. ","")&amp;IF(LEN(IFERROR(VLOOKUP(SUBSTITUTE(SUBSTITUTE(SUBSTITUTE(E26,"~","~~"),"*","~*"),"?","~?"),거래처!$A$4:$I$43,3,FALSE),""))&gt;4,"거래처 종사업장번호는 4자리까지입니다. ","")&amp;IF(AND(J26&lt;&gt;"",OR(NOT(ISNUMBER(I26)),I26&lt;1,I26&gt;31)),"품목1 일자는 1~31 사이 숫자로 적어 주십시오. ","")&amp;IF(LENB(J26)&gt;100,"품목1 이름이 100byte(한글 50자)를 넘습니다. ","")&amp;IF(LENB(K26)&gt;60,"품목1 규격이 60byte를 넘습니다. ","")&amp;IF(N(L26)&gt;=10^10,"품목1 수량이 너무 큽니다(정수 10자리까지). ","")&amp;IF(N(M26)&gt;=10^13,"품목1 단가가 너무 큽니다(정수 13자리까지). ","")&amp;IF(ROUND(N(L26)*100,0)&lt;&gt;N(L26)*100,"품목1 수량은 소수점 둘째 자리까지입니다. ","")&amp;IF(AND(Q26&lt;&gt;"",OR(NOT(ISNUMBER(P26)),P26&lt;1,P26&gt;31)),"품목2 일자는 1~31 사이 숫자로 적어 주십시오. ","")&amp;IF(LENB(Q26)&gt;100,"품목2 이름이 100byte(한글 50자)를 넘습니다. ","")&amp;IF(LENB(R26)&gt;60,"품목2 규격이 60byte를 넘습니다. ","")&amp;IF(N(S26)&gt;=10^10,"품목2 수량이 너무 큽니다(정수 10자리까지). ","")&amp;IF(N(T26)&gt;=10^13,"품목2 단가가 너무 큽니다(정수 13자리까지). ","")&amp;IF(ROUND(N(S26)*100,0)&lt;&gt;N(S26)*100,"품목2 수량은 소수점 둘째 자리까지입니다. ","")&amp;IF(AND(X26&lt;&gt;"",OR(NOT(ISNUMBER(W26)),W26&lt;1,W26&gt;31)),"품목3 일자는 1~31 사이 숫자로 적어 주십시오. ","")&amp;IF(LENB(X26)&gt;100,"품목3 이름이 100byte(한글 50자)를 넘습니다. ","")&amp;IF(LENB(Y26)&gt;60,"품목3 규격이 60byte를 넘습니다. ","")&amp;IF(N(Z26)&gt;=10^10,"품목3 수량이 너무 큽니다(정수 10자리까지). ","")&amp;IF(N(AA26)&gt;=10^13,"품목3 단가가 너무 큽니다(정수 13자리까지). ","")&amp;IF(ROUND(N(Z26)*100,0)&lt;&gt;N(Z26)*100,"품목3 수량은 소수점 둘째 자리까지입니다. ","")&amp;IF(AND(AE26&lt;&gt;"",OR(NOT(ISNUMBER(AD26)),AD26&lt;1,AD26&gt;31)),"품목4 일자는 1~31 사이 숫자로 적어 주십시오. ","")&amp;IF(LENB(AE26)&gt;100,"품목4 이름이 100byte(한글 50자)를 넘습니다. ","")&amp;IF(LENB(AF26)&gt;60,"품목4 규격이 60byte를 넘습니다. ","")&amp;IF(N(AG26)&gt;=10^10,"품목4 수량이 너무 큽니다(정수 10자리까지). ","")&amp;IF(N(AH26)&gt;=10^13,"품목4 단가가 너무 큽니다(정수 13자리까지). ","")&amp;IF(ROUND(N(AG26)*100,0)&lt;&gt;N(AG26)*100,"품목4 수량은 소수점 둘째 자리까지입니다. ",""))="","OK",TRIM(IF(NOT(OR(AND(ISNUMBER(B26),B26&gt;=36526,B26&lt;=73050),AND(ISNUMBER(B26),B26&gt;=20000101,B26&lt;=29991231),AND(NOT(ISNUMBER(B26)),LEN(B26)=8,ISNUMBER(VALUE(B26))))),"작성일자를 2026-09-19 또는 20260919 처럼 적어 주십시오. ","")&amp;IF(OR(C26="",AND(C26&lt;&gt;"일반",C26&lt;&gt;"영세율")),"종류를 일반 또는 영세율로 골라 주십시오. ","")&amp;IF(OR(D26="",AND(D26&lt;&gt;"영수",D26&lt;&gt;"청구")),"영수 또는 청구를 골라 주십시오. ","")&amp;IF(E26="","거래처를 골라 주십시오. ","")&amp;IF(AND(E26&lt;&gt;"",COUNTIF(거래처!$A$4:$A$43,SUBSTITUTE(SUBSTITUTE(SUBSTITUTE(E26,"~","~~"),"*","~*"),"?","~?"))=0),"거래처 시트에 없는 이름입니다. ","")&amp;IF(AND(E26&lt;&gt;"",COUNTIF(거래처!$A$4:$A$43,SUBSTITUTE(SUBSTITUTE(SUBSTITUTE(E26,"~","~~"),"*","~*"),"?","~?"))&gt;1),"거래처 시트에 같은 상호가 둘 이상입니다. ","")&amp;IF(AND(E26&lt;&gt;"",LEN(SUBSTITUTE(SUBSTITUTE(IFERROR(VLOOKUP(SUBSTITUTE(SUBSTITUTE(SUBSTITUTE(E26,"~","~~"),"*","~*"),"?","~?"),거래처!$A$4:$I$43,2,FALSE),""),"-","")," ",""))&lt;&gt;10,LEN(SUBSTITUTE(SUBSTITUTE(IFERROR(VLOOKUP(SUBSTITUTE(SUBSTITUTE(SUBSTITUTE(E26,"~","~~"),"*","~*"),"?","~?"),거래처!$A$4:$I$43,2,FALSE),""),"-","")," ",""))&lt;&gt;13),"거래처 등록번호가 10자리(사업자) 또는 13자리(주민)가 아닙니다. ","")&amp;IF(J26="","품목을 한 줄 이상 적어 주십시오. ","")&amp;IF(N(F26)=0,"공급가액 합계가 0입니다. 맞으면 그대로 두셔도 됩니다. ","")&amp;IF(AND(C26="영세율",N(G26)&lt;&gt;0),"영세율인데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","")&amp;IF(LENB(IFERROR(VLOOKUP(SUBSTITUTE(SUBSTITUTE(SUBSTITUTE(E26,"~","~~"),"*","~*"),"?","~?"),거래처!$A$4:$I$43,1,FALSE),""))&gt;70,"거래처 상호가 70byte(한글 35자)를 넘습니다. ","")&amp;IF(LEN(IFERROR(VLOOKUP(SUBSTITUTE(SUBSTITUTE(SUBSTITUTE(E26,"~","~~"),"*","~*"),"?","~?"),거래처!$A$4:$I$43,3,FALSE),""))&gt;4,"거래처 종사업장번호는 4자리까지입니다. ","")&amp;IF(AND(J26&lt;&gt;"",OR(NOT(ISNUMBER(I26)),I26&lt;1,I26&gt;31)),"품목1 일자는 1~31 사이 숫자로 적어 주십시오. ","")&amp;IF(LENB(J26)&gt;100,"품목1 이름이 100byte(한글 50자)를 넘습니다. ","")&amp;IF(LENB(K26)&gt;60,"품목1 규격이 60byte를 넘습니다. ","")&amp;IF(N(L26)&gt;=10^10,"품목1 수량이 너무 큽니다(정수 10자리까지). ","")&amp;IF(N(M26)&gt;=10^13,"품목1 단가가 너무 큽니다(정수 13자리까지). ","")&amp;IF(ROUND(N(L26)*100,0)&lt;&gt;N(L26)*100,"품목1 수량은 소수점 둘째 자리까지입니다. ","")&amp;IF(AND(Q26&lt;&gt;"",OR(NOT(ISNUMBER(P26)),P26&lt;1,P26&gt;31)),"품목2 일자는 1~31 사이 숫자로 적어 주십시오. ","")&amp;IF(LENB(Q26)&gt;100,"품목2 이름이 100byte(한글 50자)를 넘습니다. ","")&amp;IF(LENB(R26)&gt;60,"품목2 규격이 60byte를 넘습니다. ","")&amp;IF(N(S26)&gt;=10^10,"품목2 수량이 너무 큽니다(정수 10자리까지). ","")&amp;IF(N(T26)&gt;=10^13,"품목2 단가가 너무 큽니다(정수 13자리까지). ","")&amp;IF(ROUND(N(S26)*100,0)&lt;&gt;N(S26)*100,"품목2 수량은 소수점 둘째 자리까지입니다. ","")&amp;IF(AND(X26&lt;&gt;"",OR(NOT(ISNUMBER(W26)),W26&lt;1,W26&gt;31)),"품목3 일자는 1~31 사이 숫자로 적어 주십시오. ","")&amp;IF(LENB(X26)&gt;100,"품목3 이름이 100byte(한글 50자)를 넘습니다. ","")&amp;IF(LENB(Y26)&gt;60,"품목3 규격이 60byte를 넘습니다. ","")&amp;IF(N(Z26)&gt;=10^10,"품목3 수량이 너무 큽니다(정수 10자리까지). ","")&amp;IF(N(AA26)&gt;=10^13,"품목3 단가가 너무 큽니다(정수 13자리까지). ","")&amp;IF(ROUND(N(Z26)*100,0)&lt;&gt;N(Z26)*100,"품목3 수량은 소수점 둘째 자리까지입니다. ","")&amp;IF(AND(AE26&lt;&gt;"",OR(NOT(ISNUMBER(AD26)),AD26&lt;1,AD26&gt;31)),"품목4 일자는 1~31 사이 숫자로 적어 주십시오. ","")&amp;IF(LENB(AE26)&gt;100,"품목4 이름이 100byte(한글 50자)를 넘습니다. ","")&amp;IF(LENB(AF26)&gt;60,"품목4 규격이 60byte를 넘습니다. ","")&amp;IF(N(AG26)&gt;=10^10,"품목4 수량이 너무 큽니다(정수 10자리까지). ","")&amp;IF(N(AH26)&gt;=10^13,"품목4 단가가 너무 큽니다(정수 13자리까지). ","")&amp;IF(ROUND(N(AG26)*100,0)&lt;&gt;N(AG26)*100,"품목4 수량은 소수점 둘째 자리까지입니다. ",""))))</f>
        <v/>
      </c>
      <c r="B26" s="11" t="n"/>
      <c r="C26" s="11" t="n"/>
      <c r="D26" s="11" t="n"/>
      <c r="E26" s="11" t="n"/>
      <c r="F26" s="12">
        <f>IF(B26="","",N(N26)+N(U26)+N(AB26)+N(AI26))</f>
        <v/>
      </c>
      <c r="G26" s="12">
        <f>IF(B26="","",N(O26)+N(V26)+N(AC26)+N(AJ26))</f>
        <v/>
      </c>
      <c r="H26" s="11" t="n"/>
      <c r="I26" s="13" t="n"/>
      <c r="J26" s="11" t="n"/>
      <c r="K26" s="11" t="n"/>
      <c r="L26" s="11" t="n"/>
      <c r="M26" s="11" t="n"/>
      <c r="N26" s="12">
        <f>IF(OR(J26="",L26="",M26=""),"",ROUND(L26*M26,0))</f>
        <v/>
      </c>
      <c r="O26" s="12">
        <f>IF(N26="","",IF($C26="영세율",0,ROUND(N26*0.1,0)))</f>
        <v/>
      </c>
      <c r="P26" s="13" t="n"/>
      <c r="Q26" s="11" t="n"/>
      <c r="R26" s="11" t="n"/>
      <c r="S26" s="11" t="n"/>
      <c r="T26" s="11" t="n"/>
      <c r="U26" s="12">
        <f>IF(OR(Q26="",S26="",T26=""),"",ROUND(S26*T26,0))</f>
        <v/>
      </c>
      <c r="V26" s="12">
        <f>IF(U26="","",IF($C26="영세율",0,ROUND(U26*0.1,0)))</f>
        <v/>
      </c>
      <c r="W26" s="13" t="n"/>
      <c r="X26" s="11" t="n"/>
      <c r="Y26" s="11" t="n"/>
      <c r="Z26" s="11" t="n"/>
      <c r="AA26" s="11" t="n"/>
      <c r="AB26" s="12">
        <f>IF(OR(X26="",Z26="",AA26=""),"",ROUND(Z26*AA26,0))</f>
        <v/>
      </c>
      <c r="AC26" s="12">
        <f>IF(AB26="","",IF($C26="영세율",0,ROUND(AB26*0.1,0)))</f>
        <v/>
      </c>
      <c r="AD26" s="13" t="n"/>
      <c r="AE26" s="11" t="n"/>
      <c r="AF26" s="11" t="n"/>
      <c r="AG26" s="11" t="n"/>
      <c r="AH26" s="11" t="n"/>
      <c r="AI26" s="12">
        <f>IF(OR(AE26="",AG26="",AH26=""),"",ROUND(AG26*AH26,0))</f>
        <v/>
      </c>
      <c r="AJ26" s="12">
        <f>IF(AI26="","",IF($C26="영세율",0,ROUND(AI26*0.1,0)))</f>
        <v/>
      </c>
    </row>
    <row r="27" ht="18" customHeight="1">
      <c r="A27" s="10">
        <f>IF(B27="","",IF(TRIM(IF(NOT(OR(AND(ISNUMBER(B27),B27&gt;=36526,B27&lt;=73050),AND(ISNUMBER(B27),B27&gt;=20000101,B27&lt;=29991231),AND(NOT(ISNUMBER(B27)),LEN(B27)=8,ISNUMBER(VALUE(B27))))),"작성일자를 2026-09-19 또는 20260919 처럼 적어 주십시오. ","")&amp;IF(OR(C27="",AND(C27&lt;&gt;"일반",C27&lt;&gt;"영세율")),"종류를 일반 또는 영세율로 골라 주십시오. ","")&amp;IF(OR(D27="",AND(D27&lt;&gt;"영수",D27&lt;&gt;"청구")),"영수 또는 청구를 골라 주십시오. ","")&amp;IF(E27="","거래처를 골라 주십시오. ","")&amp;IF(AND(E27&lt;&gt;"",COUNTIF(거래처!$A$4:$A$43,SUBSTITUTE(SUBSTITUTE(SUBSTITUTE(E27,"~","~~"),"*","~*"),"?","~?"))=0),"거래처 시트에 없는 이름입니다. ","")&amp;IF(AND(E27&lt;&gt;"",COUNTIF(거래처!$A$4:$A$43,SUBSTITUTE(SUBSTITUTE(SUBSTITUTE(E27,"~","~~"),"*","~*"),"?","~?"))&gt;1),"거래처 시트에 같은 상호가 둘 이상입니다. ","")&amp;IF(AND(E27&lt;&gt;"",LEN(SUBSTITUTE(SUBSTITUTE(IFERROR(VLOOKUP(SUBSTITUTE(SUBSTITUTE(SUBSTITUTE(E27,"~","~~"),"*","~*"),"?","~?"),거래처!$A$4:$I$43,2,FALSE),""),"-","")," ",""))&lt;&gt;10,LEN(SUBSTITUTE(SUBSTITUTE(IFERROR(VLOOKUP(SUBSTITUTE(SUBSTITUTE(SUBSTITUTE(E27,"~","~~"),"*","~*"),"?","~?"),거래처!$A$4:$I$43,2,FALSE),""),"-","")," ",""))&lt;&gt;13),"거래처 등록번호가 10자리(사업자) 또는 13자리(주민)가 아닙니다. ","")&amp;IF(J27="","품목을 한 줄 이상 적어 주십시오. ","")&amp;IF(N(F27)=0,"공급가액 합계가 0입니다. 맞으면 그대로 두셔도 됩니다. ","")&amp;IF(AND(C27="영세율",N(G27)&lt;&gt;0),"영세율인데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","")&amp;IF(LENB(IFERROR(VLOOKUP(SUBSTITUTE(SUBSTITUTE(SUBSTITUTE(E27,"~","~~"),"*","~*"),"?","~?"),거래처!$A$4:$I$43,1,FALSE),""))&gt;70,"거래처 상호가 70byte(한글 35자)를 넘습니다. ","")&amp;IF(LEN(IFERROR(VLOOKUP(SUBSTITUTE(SUBSTITUTE(SUBSTITUTE(E27,"~","~~"),"*","~*"),"?","~?"),거래처!$A$4:$I$43,3,FALSE),""))&gt;4,"거래처 종사업장번호는 4자리까지입니다. ","")&amp;IF(AND(J27&lt;&gt;"",OR(NOT(ISNUMBER(I27)),I27&lt;1,I27&gt;31)),"품목1 일자는 1~31 사이 숫자로 적어 주십시오. ","")&amp;IF(LENB(J27)&gt;100,"품목1 이름이 100byte(한글 50자)를 넘습니다. ","")&amp;IF(LENB(K27)&gt;60,"품목1 규격이 60byte를 넘습니다. ","")&amp;IF(N(L27)&gt;=10^10,"품목1 수량이 너무 큽니다(정수 10자리까지). ","")&amp;IF(N(M27)&gt;=10^13,"품목1 단가가 너무 큽니다(정수 13자리까지). ","")&amp;IF(ROUND(N(L27)*100,0)&lt;&gt;N(L27)*100,"품목1 수량은 소수점 둘째 자리까지입니다. ","")&amp;IF(AND(Q27&lt;&gt;"",OR(NOT(ISNUMBER(P27)),P27&lt;1,P27&gt;31)),"품목2 일자는 1~31 사이 숫자로 적어 주십시오. ","")&amp;IF(LENB(Q27)&gt;100,"품목2 이름이 100byte(한글 50자)를 넘습니다. ","")&amp;IF(LENB(R27)&gt;60,"품목2 규격이 60byte를 넘습니다. ","")&amp;IF(N(S27)&gt;=10^10,"품목2 수량이 너무 큽니다(정수 10자리까지). ","")&amp;IF(N(T27)&gt;=10^13,"품목2 단가가 너무 큽니다(정수 13자리까지). ","")&amp;IF(ROUND(N(S27)*100,0)&lt;&gt;N(S27)*100,"품목2 수량은 소수점 둘째 자리까지입니다. ","")&amp;IF(AND(X27&lt;&gt;"",OR(NOT(ISNUMBER(W27)),W27&lt;1,W27&gt;31)),"품목3 일자는 1~31 사이 숫자로 적어 주십시오. ","")&amp;IF(LENB(X27)&gt;100,"품목3 이름이 100byte(한글 50자)를 넘습니다. ","")&amp;IF(LENB(Y27)&gt;60,"품목3 규격이 60byte를 넘습니다. ","")&amp;IF(N(Z27)&gt;=10^10,"품목3 수량이 너무 큽니다(정수 10자리까지). ","")&amp;IF(N(AA27)&gt;=10^13,"품목3 단가가 너무 큽니다(정수 13자리까지). ","")&amp;IF(ROUND(N(Z27)*100,0)&lt;&gt;N(Z27)*100,"품목3 수량은 소수점 둘째 자리까지입니다. ","")&amp;IF(AND(AE27&lt;&gt;"",OR(NOT(ISNUMBER(AD27)),AD27&lt;1,AD27&gt;31)),"품목4 일자는 1~31 사이 숫자로 적어 주십시오. ","")&amp;IF(LENB(AE27)&gt;100,"품목4 이름이 100byte(한글 50자)를 넘습니다. ","")&amp;IF(LENB(AF27)&gt;60,"품목4 규격이 60byte를 넘습니다. ","")&amp;IF(N(AG27)&gt;=10^10,"품목4 수량이 너무 큽니다(정수 10자리까지). ","")&amp;IF(N(AH27)&gt;=10^13,"품목4 단가가 너무 큽니다(정수 13자리까지). ","")&amp;IF(ROUND(N(AG27)*100,0)&lt;&gt;N(AG27)*100,"품목4 수량은 소수점 둘째 자리까지입니다. ",""))="","OK",TRIM(IF(NOT(OR(AND(ISNUMBER(B27),B27&gt;=36526,B27&lt;=73050),AND(ISNUMBER(B27),B27&gt;=20000101,B27&lt;=29991231),AND(NOT(ISNUMBER(B27)),LEN(B27)=8,ISNUMBER(VALUE(B27))))),"작성일자를 2026-09-19 또는 20260919 처럼 적어 주십시오. ","")&amp;IF(OR(C27="",AND(C27&lt;&gt;"일반",C27&lt;&gt;"영세율")),"종류를 일반 또는 영세율로 골라 주십시오. ","")&amp;IF(OR(D27="",AND(D27&lt;&gt;"영수",D27&lt;&gt;"청구")),"영수 또는 청구를 골라 주십시오. ","")&amp;IF(E27="","거래처를 골라 주십시오. ","")&amp;IF(AND(E27&lt;&gt;"",COUNTIF(거래처!$A$4:$A$43,SUBSTITUTE(SUBSTITUTE(SUBSTITUTE(E27,"~","~~"),"*","~*"),"?","~?"))=0),"거래처 시트에 없는 이름입니다. ","")&amp;IF(AND(E27&lt;&gt;"",COUNTIF(거래처!$A$4:$A$43,SUBSTITUTE(SUBSTITUTE(SUBSTITUTE(E27,"~","~~"),"*","~*"),"?","~?"))&gt;1),"거래처 시트에 같은 상호가 둘 이상입니다. ","")&amp;IF(AND(E27&lt;&gt;"",LEN(SUBSTITUTE(SUBSTITUTE(IFERROR(VLOOKUP(SUBSTITUTE(SUBSTITUTE(SUBSTITUTE(E27,"~","~~"),"*","~*"),"?","~?"),거래처!$A$4:$I$43,2,FALSE),""),"-","")," ",""))&lt;&gt;10,LEN(SUBSTITUTE(SUBSTITUTE(IFERROR(VLOOKUP(SUBSTITUTE(SUBSTITUTE(SUBSTITUTE(E27,"~","~~"),"*","~*"),"?","~?"),거래처!$A$4:$I$43,2,FALSE),""),"-","")," ",""))&lt;&gt;13),"거래처 등록번호가 10자리(사업자) 또는 13자리(주민)가 아닙니다. ","")&amp;IF(J27="","품목을 한 줄 이상 적어 주십시오. ","")&amp;IF(N(F27)=0,"공급가액 합계가 0입니다. 맞으면 그대로 두셔도 됩니다. ","")&amp;IF(AND(C27="영세율",N(G27)&lt;&gt;0),"영세율인데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","")&amp;IF(LENB(IFERROR(VLOOKUP(SUBSTITUTE(SUBSTITUTE(SUBSTITUTE(E27,"~","~~"),"*","~*"),"?","~?"),거래처!$A$4:$I$43,1,FALSE),""))&gt;70,"거래처 상호가 70byte(한글 35자)를 넘습니다. ","")&amp;IF(LEN(IFERROR(VLOOKUP(SUBSTITUTE(SUBSTITUTE(SUBSTITUTE(E27,"~","~~"),"*","~*"),"?","~?"),거래처!$A$4:$I$43,3,FALSE),""))&gt;4,"거래처 종사업장번호는 4자리까지입니다. ","")&amp;IF(AND(J27&lt;&gt;"",OR(NOT(ISNUMBER(I27)),I27&lt;1,I27&gt;31)),"품목1 일자는 1~31 사이 숫자로 적어 주십시오. ","")&amp;IF(LENB(J27)&gt;100,"품목1 이름이 100byte(한글 50자)를 넘습니다. ","")&amp;IF(LENB(K27)&gt;60,"품목1 규격이 60byte를 넘습니다. ","")&amp;IF(N(L27)&gt;=10^10,"품목1 수량이 너무 큽니다(정수 10자리까지). ","")&amp;IF(N(M27)&gt;=10^13,"품목1 단가가 너무 큽니다(정수 13자리까지). ","")&amp;IF(ROUND(N(L27)*100,0)&lt;&gt;N(L27)*100,"품목1 수량은 소수점 둘째 자리까지입니다. ","")&amp;IF(AND(Q27&lt;&gt;"",OR(NOT(ISNUMBER(P27)),P27&lt;1,P27&gt;31)),"품목2 일자는 1~31 사이 숫자로 적어 주십시오. ","")&amp;IF(LENB(Q27)&gt;100,"품목2 이름이 100byte(한글 50자)를 넘습니다. ","")&amp;IF(LENB(R27)&gt;60,"품목2 규격이 60byte를 넘습니다. ","")&amp;IF(N(S27)&gt;=10^10,"품목2 수량이 너무 큽니다(정수 10자리까지). ","")&amp;IF(N(T27)&gt;=10^13,"품목2 단가가 너무 큽니다(정수 13자리까지). ","")&amp;IF(ROUND(N(S27)*100,0)&lt;&gt;N(S27)*100,"품목2 수량은 소수점 둘째 자리까지입니다. ","")&amp;IF(AND(X27&lt;&gt;"",OR(NOT(ISNUMBER(W27)),W27&lt;1,W27&gt;31)),"품목3 일자는 1~31 사이 숫자로 적어 주십시오. ","")&amp;IF(LENB(X27)&gt;100,"품목3 이름이 100byte(한글 50자)를 넘습니다. ","")&amp;IF(LENB(Y27)&gt;60,"품목3 규격이 60byte를 넘습니다. ","")&amp;IF(N(Z27)&gt;=10^10,"품목3 수량이 너무 큽니다(정수 10자리까지). ","")&amp;IF(N(AA27)&gt;=10^13,"품목3 단가가 너무 큽니다(정수 13자리까지). ","")&amp;IF(ROUND(N(Z27)*100,0)&lt;&gt;N(Z27)*100,"품목3 수량은 소수점 둘째 자리까지입니다. ","")&amp;IF(AND(AE27&lt;&gt;"",OR(NOT(ISNUMBER(AD27)),AD27&lt;1,AD27&gt;31)),"품목4 일자는 1~31 사이 숫자로 적어 주십시오. ","")&amp;IF(LENB(AE27)&gt;100,"품목4 이름이 100byte(한글 50자)를 넘습니다. ","")&amp;IF(LENB(AF27)&gt;60,"품목4 규격이 60byte를 넘습니다. ","")&amp;IF(N(AG27)&gt;=10^10,"품목4 수량이 너무 큽니다(정수 10자리까지). ","")&amp;IF(N(AH27)&gt;=10^13,"품목4 단가가 너무 큽니다(정수 13자리까지). ","")&amp;IF(ROUND(N(AG27)*100,0)&lt;&gt;N(AG27)*100,"품목4 수량은 소수점 둘째 자리까지입니다. ",""))))</f>
        <v/>
      </c>
      <c r="B27" s="11" t="n"/>
      <c r="C27" s="11" t="n"/>
      <c r="D27" s="11" t="n"/>
      <c r="E27" s="11" t="n"/>
      <c r="F27" s="12">
        <f>IF(B27="","",N(N27)+N(U27)+N(AB27)+N(AI27))</f>
        <v/>
      </c>
      <c r="G27" s="12">
        <f>IF(B27="","",N(O27)+N(V27)+N(AC27)+N(AJ27))</f>
        <v/>
      </c>
      <c r="H27" s="11" t="n"/>
      <c r="I27" s="13" t="n"/>
      <c r="J27" s="11" t="n"/>
      <c r="K27" s="11" t="n"/>
      <c r="L27" s="11" t="n"/>
      <c r="M27" s="11" t="n"/>
      <c r="N27" s="12">
        <f>IF(OR(J27="",L27="",M27=""),"",ROUND(L27*M27,0))</f>
        <v/>
      </c>
      <c r="O27" s="12">
        <f>IF(N27="","",IF($C27="영세율",0,ROUND(N27*0.1,0)))</f>
        <v/>
      </c>
      <c r="P27" s="13" t="n"/>
      <c r="Q27" s="11" t="n"/>
      <c r="R27" s="11" t="n"/>
      <c r="S27" s="11" t="n"/>
      <c r="T27" s="11" t="n"/>
      <c r="U27" s="12">
        <f>IF(OR(Q27="",S27="",T27=""),"",ROUND(S27*T27,0))</f>
        <v/>
      </c>
      <c r="V27" s="12">
        <f>IF(U27="","",IF($C27="영세율",0,ROUND(U27*0.1,0)))</f>
        <v/>
      </c>
      <c r="W27" s="13" t="n"/>
      <c r="X27" s="11" t="n"/>
      <c r="Y27" s="11" t="n"/>
      <c r="Z27" s="11" t="n"/>
      <c r="AA27" s="11" t="n"/>
      <c r="AB27" s="12">
        <f>IF(OR(X27="",Z27="",AA27=""),"",ROUND(Z27*AA27,0))</f>
        <v/>
      </c>
      <c r="AC27" s="12">
        <f>IF(AB27="","",IF($C27="영세율",0,ROUND(AB27*0.1,0)))</f>
        <v/>
      </c>
      <c r="AD27" s="13" t="n"/>
      <c r="AE27" s="11" t="n"/>
      <c r="AF27" s="11" t="n"/>
      <c r="AG27" s="11" t="n"/>
      <c r="AH27" s="11" t="n"/>
      <c r="AI27" s="12">
        <f>IF(OR(AE27="",AG27="",AH27=""),"",ROUND(AG27*AH27,0))</f>
        <v/>
      </c>
      <c r="AJ27" s="12">
        <f>IF(AI27="","",IF($C27="영세율",0,ROUND(AI27*0.1,0)))</f>
        <v/>
      </c>
    </row>
    <row r="28" ht="18" customHeight="1">
      <c r="A28" s="10">
        <f>IF(B28="","",IF(TRIM(IF(NOT(OR(AND(ISNUMBER(B28),B28&gt;=36526,B28&lt;=73050),AND(ISNUMBER(B28),B28&gt;=20000101,B28&lt;=29991231),AND(NOT(ISNUMBER(B28)),LEN(B28)=8,ISNUMBER(VALUE(B28))))),"작성일자를 2026-09-19 또는 20260919 처럼 적어 주십시오. ","")&amp;IF(OR(C28="",AND(C28&lt;&gt;"일반",C28&lt;&gt;"영세율")),"종류를 일반 또는 영세율로 골라 주십시오. ","")&amp;IF(OR(D28="",AND(D28&lt;&gt;"영수",D28&lt;&gt;"청구")),"영수 또는 청구를 골라 주십시오. ","")&amp;IF(E28="","거래처를 골라 주십시오. ","")&amp;IF(AND(E28&lt;&gt;"",COUNTIF(거래처!$A$4:$A$43,SUBSTITUTE(SUBSTITUTE(SUBSTITUTE(E28,"~","~~"),"*","~*"),"?","~?"))=0),"거래처 시트에 없는 이름입니다. ","")&amp;IF(AND(E28&lt;&gt;"",COUNTIF(거래처!$A$4:$A$43,SUBSTITUTE(SUBSTITUTE(SUBSTITUTE(E28,"~","~~"),"*","~*"),"?","~?"))&gt;1),"거래처 시트에 같은 상호가 둘 이상입니다. ","")&amp;IF(AND(E28&lt;&gt;"",LEN(SUBSTITUTE(SUBSTITUTE(IFERROR(VLOOKUP(SUBSTITUTE(SUBSTITUTE(SUBSTITUTE(E28,"~","~~"),"*","~*"),"?","~?"),거래처!$A$4:$I$43,2,FALSE),""),"-","")," ",""))&lt;&gt;10,LEN(SUBSTITUTE(SUBSTITUTE(IFERROR(VLOOKUP(SUBSTITUTE(SUBSTITUTE(SUBSTITUTE(E28,"~","~~"),"*","~*"),"?","~?"),거래처!$A$4:$I$43,2,FALSE),""),"-","")," ",""))&lt;&gt;13),"거래처 등록번호가 10자리(사업자) 또는 13자리(주민)가 아닙니다. ","")&amp;IF(J28="","품목을 한 줄 이상 적어 주십시오. ","")&amp;IF(N(F28)=0,"공급가액 합계가 0입니다. 맞으면 그대로 두셔도 됩니다. ","")&amp;IF(AND(C28="영세율",N(G28)&lt;&gt;0),"영세율인데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","")&amp;IF(LENB(IFERROR(VLOOKUP(SUBSTITUTE(SUBSTITUTE(SUBSTITUTE(E28,"~","~~"),"*","~*"),"?","~?"),거래처!$A$4:$I$43,1,FALSE),""))&gt;70,"거래처 상호가 70byte(한글 35자)를 넘습니다. ","")&amp;IF(LEN(IFERROR(VLOOKUP(SUBSTITUTE(SUBSTITUTE(SUBSTITUTE(E28,"~","~~"),"*","~*"),"?","~?"),거래처!$A$4:$I$43,3,FALSE),""))&gt;4,"거래처 종사업장번호는 4자리까지입니다. ","")&amp;IF(AND(J28&lt;&gt;"",OR(NOT(ISNUMBER(I28)),I28&lt;1,I28&gt;31)),"품목1 일자는 1~31 사이 숫자로 적어 주십시오. ","")&amp;IF(LENB(J28)&gt;100,"품목1 이름이 100byte(한글 50자)를 넘습니다. ","")&amp;IF(LENB(K28)&gt;60,"품목1 규격이 60byte를 넘습니다. ","")&amp;IF(N(L28)&gt;=10^10,"품목1 수량이 너무 큽니다(정수 10자리까지). ","")&amp;IF(N(M28)&gt;=10^13,"품목1 단가가 너무 큽니다(정수 13자리까지). ","")&amp;IF(ROUND(N(L28)*100,0)&lt;&gt;N(L28)*100,"품목1 수량은 소수점 둘째 자리까지입니다. ","")&amp;IF(AND(Q28&lt;&gt;"",OR(NOT(ISNUMBER(P28)),P28&lt;1,P28&gt;31)),"품목2 일자는 1~31 사이 숫자로 적어 주십시오. ","")&amp;IF(LENB(Q28)&gt;100,"품목2 이름이 100byte(한글 50자)를 넘습니다. ","")&amp;IF(LENB(R28)&gt;60,"품목2 규격이 60byte를 넘습니다. ","")&amp;IF(N(S28)&gt;=10^10,"품목2 수량이 너무 큽니다(정수 10자리까지). ","")&amp;IF(N(T28)&gt;=10^13,"품목2 단가가 너무 큽니다(정수 13자리까지). ","")&amp;IF(ROUND(N(S28)*100,0)&lt;&gt;N(S28)*100,"품목2 수량은 소수점 둘째 자리까지입니다. ","")&amp;IF(AND(X28&lt;&gt;"",OR(NOT(ISNUMBER(W28)),W28&lt;1,W28&gt;31)),"품목3 일자는 1~31 사이 숫자로 적어 주십시오. ","")&amp;IF(LENB(X28)&gt;100,"품목3 이름이 100byte(한글 50자)를 넘습니다. ","")&amp;IF(LENB(Y28)&gt;60,"품목3 규격이 60byte를 넘습니다. ","")&amp;IF(N(Z28)&gt;=10^10,"품목3 수량이 너무 큽니다(정수 10자리까지). ","")&amp;IF(N(AA28)&gt;=10^13,"품목3 단가가 너무 큽니다(정수 13자리까지). ","")&amp;IF(ROUND(N(Z28)*100,0)&lt;&gt;N(Z28)*100,"품목3 수량은 소수점 둘째 자리까지입니다. ","")&amp;IF(AND(AE28&lt;&gt;"",OR(NOT(ISNUMBER(AD28)),AD28&lt;1,AD28&gt;31)),"품목4 일자는 1~31 사이 숫자로 적어 주십시오. ","")&amp;IF(LENB(AE28)&gt;100,"품목4 이름이 100byte(한글 50자)를 넘습니다. ","")&amp;IF(LENB(AF28)&gt;60,"품목4 규격이 60byte를 넘습니다. ","")&amp;IF(N(AG28)&gt;=10^10,"품목4 수량이 너무 큽니다(정수 10자리까지). ","")&amp;IF(N(AH28)&gt;=10^13,"품목4 단가가 너무 큽니다(정수 13자리까지). ","")&amp;IF(ROUND(N(AG28)*100,0)&lt;&gt;N(AG28)*100,"품목4 수량은 소수점 둘째 자리까지입니다. ",""))="","OK",TRIM(IF(NOT(OR(AND(ISNUMBER(B28),B28&gt;=36526,B28&lt;=73050),AND(ISNUMBER(B28),B28&gt;=20000101,B28&lt;=29991231),AND(NOT(ISNUMBER(B28)),LEN(B28)=8,ISNUMBER(VALUE(B28))))),"작성일자를 2026-09-19 또는 20260919 처럼 적어 주십시오. ","")&amp;IF(OR(C28="",AND(C28&lt;&gt;"일반",C28&lt;&gt;"영세율")),"종류를 일반 또는 영세율로 골라 주십시오. ","")&amp;IF(OR(D28="",AND(D28&lt;&gt;"영수",D28&lt;&gt;"청구")),"영수 또는 청구를 골라 주십시오. ","")&amp;IF(E28="","거래처를 골라 주십시오. ","")&amp;IF(AND(E28&lt;&gt;"",COUNTIF(거래처!$A$4:$A$43,SUBSTITUTE(SUBSTITUTE(SUBSTITUTE(E28,"~","~~"),"*","~*"),"?","~?"))=0),"거래처 시트에 없는 이름입니다. ","")&amp;IF(AND(E28&lt;&gt;"",COUNTIF(거래처!$A$4:$A$43,SUBSTITUTE(SUBSTITUTE(SUBSTITUTE(E28,"~","~~"),"*","~*"),"?","~?"))&gt;1),"거래처 시트에 같은 상호가 둘 이상입니다. ","")&amp;IF(AND(E28&lt;&gt;"",LEN(SUBSTITUTE(SUBSTITUTE(IFERROR(VLOOKUP(SUBSTITUTE(SUBSTITUTE(SUBSTITUTE(E28,"~","~~"),"*","~*"),"?","~?"),거래처!$A$4:$I$43,2,FALSE),""),"-","")," ",""))&lt;&gt;10,LEN(SUBSTITUTE(SUBSTITUTE(IFERROR(VLOOKUP(SUBSTITUTE(SUBSTITUTE(SUBSTITUTE(E28,"~","~~"),"*","~*"),"?","~?"),거래처!$A$4:$I$43,2,FALSE),""),"-","")," ",""))&lt;&gt;13),"거래처 등록번호가 10자리(사업자) 또는 13자리(주민)가 아닙니다. ","")&amp;IF(J28="","품목을 한 줄 이상 적어 주십시오. ","")&amp;IF(N(F28)=0,"공급가액 합계가 0입니다. 맞으면 그대로 두셔도 됩니다. ","")&amp;IF(AND(C28="영세율",N(G28)&lt;&gt;0),"영세율인데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","")&amp;IF(LENB(IFERROR(VLOOKUP(SUBSTITUTE(SUBSTITUTE(SUBSTITUTE(E28,"~","~~"),"*","~*"),"?","~?"),거래처!$A$4:$I$43,1,FALSE),""))&gt;70,"거래처 상호가 70byte(한글 35자)를 넘습니다. ","")&amp;IF(LEN(IFERROR(VLOOKUP(SUBSTITUTE(SUBSTITUTE(SUBSTITUTE(E28,"~","~~"),"*","~*"),"?","~?"),거래처!$A$4:$I$43,3,FALSE),""))&gt;4,"거래처 종사업장번호는 4자리까지입니다. ","")&amp;IF(AND(J28&lt;&gt;"",OR(NOT(ISNUMBER(I28)),I28&lt;1,I28&gt;31)),"품목1 일자는 1~31 사이 숫자로 적어 주십시오. ","")&amp;IF(LENB(J28)&gt;100,"품목1 이름이 100byte(한글 50자)를 넘습니다. ","")&amp;IF(LENB(K28)&gt;60,"품목1 규격이 60byte를 넘습니다. ","")&amp;IF(N(L28)&gt;=10^10,"품목1 수량이 너무 큽니다(정수 10자리까지). ","")&amp;IF(N(M28)&gt;=10^13,"품목1 단가가 너무 큽니다(정수 13자리까지). ","")&amp;IF(ROUND(N(L28)*100,0)&lt;&gt;N(L28)*100,"품목1 수량은 소수점 둘째 자리까지입니다. ","")&amp;IF(AND(Q28&lt;&gt;"",OR(NOT(ISNUMBER(P28)),P28&lt;1,P28&gt;31)),"품목2 일자는 1~31 사이 숫자로 적어 주십시오. ","")&amp;IF(LENB(Q28)&gt;100,"품목2 이름이 100byte(한글 50자)를 넘습니다. ","")&amp;IF(LENB(R28)&gt;60,"품목2 규격이 60byte를 넘습니다. ","")&amp;IF(N(S28)&gt;=10^10,"품목2 수량이 너무 큽니다(정수 10자리까지). ","")&amp;IF(N(T28)&gt;=10^13,"품목2 단가가 너무 큽니다(정수 13자리까지). ","")&amp;IF(ROUND(N(S28)*100,0)&lt;&gt;N(S28)*100,"품목2 수량은 소수점 둘째 자리까지입니다. ","")&amp;IF(AND(X28&lt;&gt;"",OR(NOT(ISNUMBER(W28)),W28&lt;1,W28&gt;31)),"품목3 일자는 1~31 사이 숫자로 적어 주십시오. ","")&amp;IF(LENB(X28)&gt;100,"품목3 이름이 100byte(한글 50자)를 넘습니다. ","")&amp;IF(LENB(Y28)&gt;60,"품목3 규격이 60byte를 넘습니다. ","")&amp;IF(N(Z28)&gt;=10^10,"품목3 수량이 너무 큽니다(정수 10자리까지). ","")&amp;IF(N(AA28)&gt;=10^13,"품목3 단가가 너무 큽니다(정수 13자리까지). ","")&amp;IF(ROUND(N(Z28)*100,0)&lt;&gt;N(Z28)*100,"품목3 수량은 소수점 둘째 자리까지입니다. ","")&amp;IF(AND(AE28&lt;&gt;"",OR(NOT(ISNUMBER(AD28)),AD28&lt;1,AD28&gt;31)),"품목4 일자는 1~31 사이 숫자로 적어 주십시오. ","")&amp;IF(LENB(AE28)&gt;100,"품목4 이름이 100byte(한글 50자)를 넘습니다. ","")&amp;IF(LENB(AF28)&gt;60,"품목4 규격이 60byte를 넘습니다. ","")&amp;IF(N(AG28)&gt;=10^10,"품목4 수량이 너무 큽니다(정수 10자리까지). ","")&amp;IF(N(AH28)&gt;=10^13,"품목4 단가가 너무 큽니다(정수 13자리까지). ","")&amp;IF(ROUND(N(AG28)*100,0)&lt;&gt;N(AG28)*100,"품목4 수량은 소수점 둘째 자리까지입니다. ",""))))</f>
        <v/>
      </c>
      <c r="B28" s="11" t="n"/>
      <c r="C28" s="11" t="n"/>
      <c r="D28" s="11" t="n"/>
      <c r="E28" s="11" t="n"/>
      <c r="F28" s="12">
        <f>IF(B28="","",N(N28)+N(U28)+N(AB28)+N(AI28))</f>
        <v/>
      </c>
      <c r="G28" s="12">
        <f>IF(B28="","",N(O28)+N(V28)+N(AC28)+N(AJ28))</f>
        <v/>
      </c>
      <c r="H28" s="11" t="n"/>
      <c r="I28" s="13" t="n"/>
      <c r="J28" s="11" t="n"/>
      <c r="K28" s="11" t="n"/>
      <c r="L28" s="11" t="n"/>
      <c r="M28" s="11" t="n"/>
      <c r="N28" s="12">
        <f>IF(OR(J28="",L28="",M28=""),"",ROUND(L28*M28,0))</f>
        <v/>
      </c>
      <c r="O28" s="12">
        <f>IF(N28="","",IF($C28="영세율",0,ROUND(N28*0.1,0)))</f>
        <v/>
      </c>
      <c r="P28" s="13" t="n"/>
      <c r="Q28" s="11" t="n"/>
      <c r="R28" s="11" t="n"/>
      <c r="S28" s="11" t="n"/>
      <c r="T28" s="11" t="n"/>
      <c r="U28" s="12">
        <f>IF(OR(Q28="",S28="",T28=""),"",ROUND(S28*T28,0))</f>
        <v/>
      </c>
      <c r="V28" s="12">
        <f>IF(U28="","",IF($C28="영세율",0,ROUND(U28*0.1,0)))</f>
        <v/>
      </c>
      <c r="W28" s="13" t="n"/>
      <c r="X28" s="11" t="n"/>
      <c r="Y28" s="11" t="n"/>
      <c r="Z28" s="11" t="n"/>
      <c r="AA28" s="11" t="n"/>
      <c r="AB28" s="12">
        <f>IF(OR(X28="",Z28="",AA28=""),"",ROUND(Z28*AA28,0))</f>
        <v/>
      </c>
      <c r="AC28" s="12">
        <f>IF(AB28="","",IF($C28="영세율",0,ROUND(AB28*0.1,0)))</f>
        <v/>
      </c>
      <c r="AD28" s="13" t="n"/>
      <c r="AE28" s="11" t="n"/>
      <c r="AF28" s="11" t="n"/>
      <c r="AG28" s="11" t="n"/>
      <c r="AH28" s="11" t="n"/>
      <c r="AI28" s="12">
        <f>IF(OR(AE28="",AG28="",AH28=""),"",ROUND(AG28*AH28,0))</f>
        <v/>
      </c>
      <c r="AJ28" s="12">
        <f>IF(AI28="","",IF($C28="영세율",0,ROUND(AI28*0.1,0)))</f>
        <v/>
      </c>
    </row>
    <row r="29" ht="18" customHeight="1">
      <c r="A29" s="10">
        <f>IF(B29="","",IF(TRIM(IF(NOT(OR(AND(ISNUMBER(B29),B29&gt;=36526,B29&lt;=73050),AND(ISNUMBER(B29),B29&gt;=20000101,B29&lt;=29991231),AND(NOT(ISNUMBER(B29)),LEN(B29)=8,ISNUMBER(VALUE(B29))))),"작성일자를 2026-09-19 또는 20260919 처럼 적어 주십시오. ","")&amp;IF(OR(C29="",AND(C29&lt;&gt;"일반",C29&lt;&gt;"영세율")),"종류를 일반 또는 영세율로 골라 주십시오. ","")&amp;IF(OR(D29="",AND(D29&lt;&gt;"영수",D29&lt;&gt;"청구")),"영수 또는 청구를 골라 주십시오. ","")&amp;IF(E29="","거래처를 골라 주십시오. ","")&amp;IF(AND(E29&lt;&gt;"",COUNTIF(거래처!$A$4:$A$43,SUBSTITUTE(SUBSTITUTE(SUBSTITUTE(E29,"~","~~"),"*","~*"),"?","~?"))=0),"거래처 시트에 없는 이름입니다. ","")&amp;IF(AND(E29&lt;&gt;"",COUNTIF(거래처!$A$4:$A$43,SUBSTITUTE(SUBSTITUTE(SUBSTITUTE(E29,"~","~~"),"*","~*"),"?","~?"))&gt;1),"거래처 시트에 같은 상호가 둘 이상입니다. ","")&amp;IF(AND(E29&lt;&gt;"",LEN(SUBSTITUTE(SUBSTITUTE(IFERROR(VLOOKUP(SUBSTITUTE(SUBSTITUTE(SUBSTITUTE(E29,"~","~~"),"*","~*"),"?","~?"),거래처!$A$4:$I$43,2,FALSE),""),"-","")," ",""))&lt;&gt;10,LEN(SUBSTITUTE(SUBSTITUTE(IFERROR(VLOOKUP(SUBSTITUTE(SUBSTITUTE(SUBSTITUTE(E29,"~","~~"),"*","~*"),"?","~?"),거래처!$A$4:$I$43,2,FALSE),""),"-","")," ",""))&lt;&gt;13),"거래처 등록번호가 10자리(사업자) 또는 13자리(주민)가 아닙니다. ","")&amp;IF(J29="","품목을 한 줄 이상 적어 주십시오. ","")&amp;IF(N(F29)=0,"공급가액 합계가 0입니다. 맞으면 그대로 두셔도 됩니다. ","")&amp;IF(AND(C29="영세율",N(G29)&lt;&gt;0),"영세율인데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","")&amp;IF(LENB(IFERROR(VLOOKUP(SUBSTITUTE(SUBSTITUTE(SUBSTITUTE(E29,"~","~~"),"*","~*"),"?","~?"),거래처!$A$4:$I$43,1,FALSE),""))&gt;70,"거래처 상호가 70byte(한글 35자)를 넘습니다. ","")&amp;IF(LEN(IFERROR(VLOOKUP(SUBSTITUTE(SUBSTITUTE(SUBSTITUTE(E29,"~","~~"),"*","~*"),"?","~?"),거래처!$A$4:$I$43,3,FALSE),""))&gt;4,"거래처 종사업장번호는 4자리까지입니다. ","")&amp;IF(AND(J29&lt;&gt;"",OR(NOT(ISNUMBER(I29)),I29&lt;1,I29&gt;31)),"품목1 일자는 1~31 사이 숫자로 적어 주십시오. ","")&amp;IF(LENB(J29)&gt;100,"품목1 이름이 100byte(한글 50자)를 넘습니다. ","")&amp;IF(LENB(K29)&gt;60,"품목1 규격이 60byte를 넘습니다. ","")&amp;IF(N(L29)&gt;=10^10,"품목1 수량이 너무 큽니다(정수 10자리까지). ","")&amp;IF(N(M29)&gt;=10^13,"품목1 단가가 너무 큽니다(정수 13자리까지). ","")&amp;IF(ROUND(N(L29)*100,0)&lt;&gt;N(L29)*100,"품목1 수량은 소수점 둘째 자리까지입니다. ","")&amp;IF(AND(Q29&lt;&gt;"",OR(NOT(ISNUMBER(P29)),P29&lt;1,P29&gt;31)),"품목2 일자는 1~31 사이 숫자로 적어 주십시오. ","")&amp;IF(LENB(Q29)&gt;100,"품목2 이름이 100byte(한글 50자)를 넘습니다. ","")&amp;IF(LENB(R29)&gt;60,"품목2 규격이 60byte를 넘습니다. ","")&amp;IF(N(S29)&gt;=10^10,"품목2 수량이 너무 큽니다(정수 10자리까지). ","")&amp;IF(N(T29)&gt;=10^13,"품목2 단가가 너무 큽니다(정수 13자리까지). ","")&amp;IF(ROUND(N(S29)*100,0)&lt;&gt;N(S29)*100,"품목2 수량은 소수점 둘째 자리까지입니다. ","")&amp;IF(AND(X29&lt;&gt;"",OR(NOT(ISNUMBER(W29)),W29&lt;1,W29&gt;31)),"품목3 일자는 1~31 사이 숫자로 적어 주십시오. ","")&amp;IF(LENB(X29)&gt;100,"품목3 이름이 100byte(한글 50자)를 넘습니다. ","")&amp;IF(LENB(Y29)&gt;60,"품목3 규격이 60byte를 넘습니다. ","")&amp;IF(N(Z29)&gt;=10^10,"품목3 수량이 너무 큽니다(정수 10자리까지). ","")&amp;IF(N(AA29)&gt;=10^13,"품목3 단가가 너무 큽니다(정수 13자리까지). ","")&amp;IF(ROUND(N(Z29)*100,0)&lt;&gt;N(Z29)*100,"품목3 수량은 소수점 둘째 자리까지입니다. ","")&amp;IF(AND(AE29&lt;&gt;"",OR(NOT(ISNUMBER(AD29)),AD29&lt;1,AD29&gt;31)),"품목4 일자는 1~31 사이 숫자로 적어 주십시오. ","")&amp;IF(LENB(AE29)&gt;100,"품목4 이름이 100byte(한글 50자)를 넘습니다. ","")&amp;IF(LENB(AF29)&gt;60,"품목4 규격이 60byte를 넘습니다. ","")&amp;IF(N(AG29)&gt;=10^10,"품목4 수량이 너무 큽니다(정수 10자리까지). ","")&amp;IF(N(AH29)&gt;=10^13,"품목4 단가가 너무 큽니다(정수 13자리까지). ","")&amp;IF(ROUND(N(AG29)*100,0)&lt;&gt;N(AG29)*100,"품목4 수량은 소수점 둘째 자리까지입니다. ",""))="","OK",TRIM(IF(NOT(OR(AND(ISNUMBER(B29),B29&gt;=36526,B29&lt;=73050),AND(ISNUMBER(B29),B29&gt;=20000101,B29&lt;=29991231),AND(NOT(ISNUMBER(B29)),LEN(B29)=8,ISNUMBER(VALUE(B29))))),"작성일자를 2026-09-19 또는 20260919 처럼 적어 주십시오. ","")&amp;IF(OR(C29="",AND(C29&lt;&gt;"일반",C29&lt;&gt;"영세율")),"종류를 일반 또는 영세율로 골라 주십시오. ","")&amp;IF(OR(D29="",AND(D29&lt;&gt;"영수",D29&lt;&gt;"청구")),"영수 또는 청구를 골라 주십시오. ","")&amp;IF(E29="","거래처를 골라 주십시오. ","")&amp;IF(AND(E29&lt;&gt;"",COUNTIF(거래처!$A$4:$A$43,SUBSTITUTE(SUBSTITUTE(SUBSTITUTE(E29,"~","~~"),"*","~*"),"?","~?"))=0),"거래처 시트에 없는 이름입니다. ","")&amp;IF(AND(E29&lt;&gt;"",COUNTIF(거래처!$A$4:$A$43,SUBSTITUTE(SUBSTITUTE(SUBSTITUTE(E29,"~","~~"),"*","~*"),"?","~?"))&gt;1),"거래처 시트에 같은 상호가 둘 이상입니다. ","")&amp;IF(AND(E29&lt;&gt;"",LEN(SUBSTITUTE(SUBSTITUTE(IFERROR(VLOOKUP(SUBSTITUTE(SUBSTITUTE(SUBSTITUTE(E29,"~","~~"),"*","~*"),"?","~?"),거래처!$A$4:$I$43,2,FALSE),""),"-","")," ",""))&lt;&gt;10,LEN(SUBSTITUTE(SUBSTITUTE(IFERROR(VLOOKUP(SUBSTITUTE(SUBSTITUTE(SUBSTITUTE(E29,"~","~~"),"*","~*"),"?","~?"),거래처!$A$4:$I$43,2,FALSE),""),"-","")," ",""))&lt;&gt;13),"거래처 등록번호가 10자리(사업자) 또는 13자리(주민)가 아닙니다. ","")&amp;IF(J29="","품목을 한 줄 이상 적어 주십시오. ","")&amp;IF(N(F29)=0,"공급가액 합계가 0입니다. 맞으면 그대로 두셔도 됩니다. ","")&amp;IF(AND(C29="영세율",N(G29)&lt;&gt;0),"영세율인데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","")&amp;IF(LENB(IFERROR(VLOOKUP(SUBSTITUTE(SUBSTITUTE(SUBSTITUTE(E29,"~","~~"),"*","~*"),"?","~?"),거래처!$A$4:$I$43,1,FALSE),""))&gt;70,"거래처 상호가 70byte(한글 35자)를 넘습니다. ","")&amp;IF(LEN(IFERROR(VLOOKUP(SUBSTITUTE(SUBSTITUTE(SUBSTITUTE(E29,"~","~~"),"*","~*"),"?","~?"),거래처!$A$4:$I$43,3,FALSE),""))&gt;4,"거래처 종사업장번호는 4자리까지입니다. ","")&amp;IF(AND(J29&lt;&gt;"",OR(NOT(ISNUMBER(I29)),I29&lt;1,I29&gt;31)),"품목1 일자는 1~31 사이 숫자로 적어 주십시오. ","")&amp;IF(LENB(J29)&gt;100,"품목1 이름이 100byte(한글 50자)를 넘습니다. ","")&amp;IF(LENB(K29)&gt;60,"품목1 규격이 60byte를 넘습니다. ","")&amp;IF(N(L29)&gt;=10^10,"품목1 수량이 너무 큽니다(정수 10자리까지). ","")&amp;IF(N(M29)&gt;=10^13,"품목1 단가가 너무 큽니다(정수 13자리까지). ","")&amp;IF(ROUND(N(L29)*100,0)&lt;&gt;N(L29)*100,"품목1 수량은 소수점 둘째 자리까지입니다. ","")&amp;IF(AND(Q29&lt;&gt;"",OR(NOT(ISNUMBER(P29)),P29&lt;1,P29&gt;31)),"품목2 일자는 1~31 사이 숫자로 적어 주십시오. ","")&amp;IF(LENB(Q29)&gt;100,"품목2 이름이 100byte(한글 50자)를 넘습니다. ","")&amp;IF(LENB(R29)&gt;60,"품목2 규격이 60byte를 넘습니다. ","")&amp;IF(N(S29)&gt;=10^10,"품목2 수량이 너무 큽니다(정수 10자리까지). ","")&amp;IF(N(T29)&gt;=10^13,"품목2 단가가 너무 큽니다(정수 13자리까지). ","")&amp;IF(ROUND(N(S29)*100,0)&lt;&gt;N(S29)*100,"품목2 수량은 소수점 둘째 자리까지입니다. ","")&amp;IF(AND(X29&lt;&gt;"",OR(NOT(ISNUMBER(W29)),W29&lt;1,W29&gt;31)),"품목3 일자는 1~31 사이 숫자로 적어 주십시오. ","")&amp;IF(LENB(X29)&gt;100,"품목3 이름이 100byte(한글 50자)를 넘습니다. ","")&amp;IF(LENB(Y29)&gt;60,"품목3 규격이 60byte를 넘습니다. ","")&amp;IF(N(Z29)&gt;=10^10,"품목3 수량이 너무 큽니다(정수 10자리까지). ","")&amp;IF(N(AA29)&gt;=10^13,"품목3 단가가 너무 큽니다(정수 13자리까지). ","")&amp;IF(ROUND(N(Z29)*100,0)&lt;&gt;N(Z29)*100,"품목3 수량은 소수점 둘째 자리까지입니다. ","")&amp;IF(AND(AE29&lt;&gt;"",OR(NOT(ISNUMBER(AD29)),AD29&lt;1,AD29&gt;31)),"품목4 일자는 1~31 사이 숫자로 적어 주십시오. ","")&amp;IF(LENB(AE29)&gt;100,"품목4 이름이 100byte(한글 50자)를 넘습니다. ","")&amp;IF(LENB(AF29)&gt;60,"품목4 규격이 60byte를 넘습니다. ","")&amp;IF(N(AG29)&gt;=10^10,"품목4 수량이 너무 큽니다(정수 10자리까지). ","")&amp;IF(N(AH29)&gt;=10^13,"품목4 단가가 너무 큽니다(정수 13자리까지). ","")&amp;IF(ROUND(N(AG29)*100,0)&lt;&gt;N(AG29)*100,"품목4 수량은 소수점 둘째 자리까지입니다. ",""))))</f>
        <v/>
      </c>
      <c r="B29" s="11" t="n"/>
      <c r="C29" s="11" t="n"/>
      <c r="D29" s="11" t="n"/>
      <c r="E29" s="11" t="n"/>
      <c r="F29" s="12">
        <f>IF(B29="","",N(N29)+N(U29)+N(AB29)+N(AI29))</f>
        <v/>
      </c>
      <c r="G29" s="12">
        <f>IF(B29="","",N(O29)+N(V29)+N(AC29)+N(AJ29))</f>
        <v/>
      </c>
      <c r="H29" s="11" t="n"/>
      <c r="I29" s="13" t="n"/>
      <c r="J29" s="11" t="n"/>
      <c r="K29" s="11" t="n"/>
      <c r="L29" s="11" t="n"/>
      <c r="M29" s="11" t="n"/>
      <c r="N29" s="12">
        <f>IF(OR(J29="",L29="",M29=""),"",ROUND(L29*M29,0))</f>
        <v/>
      </c>
      <c r="O29" s="12">
        <f>IF(N29="","",IF($C29="영세율",0,ROUND(N29*0.1,0)))</f>
        <v/>
      </c>
      <c r="P29" s="13" t="n"/>
      <c r="Q29" s="11" t="n"/>
      <c r="R29" s="11" t="n"/>
      <c r="S29" s="11" t="n"/>
      <c r="T29" s="11" t="n"/>
      <c r="U29" s="12">
        <f>IF(OR(Q29="",S29="",T29=""),"",ROUND(S29*T29,0))</f>
        <v/>
      </c>
      <c r="V29" s="12">
        <f>IF(U29="","",IF($C29="영세율",0,ROUND(U29*0.1,0)))</f>
        <v/>
      </c>
      <c r="W29" s="13" t="n"/>
      <c r="X29" s="11" t="n"/>
      <c r="Y29" s="11" t="n"/>
      <c r="Z29" s="11" t="n"/>
      <c r="AA29" s="11" t="n"/>
      <c r="AB29" s="12">
        <f>IF(OR(X29="",Z29="",AA29=""),"",ROUND(Z29*AA29,0))</f>
        <v/>
      </c>
      <c r="AC29" s="12">
        <f>IF(AB29="","",IF($C29="영세율",0,ROUND(AB29*0.1,0)))</f>
        <v/>
      </c>
      <c r="AD29" s="13" t="n"/>
      <c r="AE29" s="11" t="n"/>
      <c r="AF29" s="11" t="n"/>
      <c r="AG29" s="11" t="n"/>
      <c r="AH29" s="11" t="n"/>
      <c r="AI29" s="12">
        <f>IF(OR(AE29="",AG29="",AH29=""),"",ROUND(AG29*AH29,0))</f>
        <v/>
      </c>
      <c r="AJ29" s="12">
        <f>IF(AI29="","",IF($C29="영세율",0,ROUND(AI29*0.1,0)))</f>
        <v/>
      </c>
    </row>
    <row r="30" ht="18" customHeight="1">
      <c r="A30" s="10">
        <f>IF(B30="","",IF(TRIM(IF(NOT(OR(AND(ISNUMBER(B30),B30&gt;=36526,B30&lt;=73050),AND(ISNUMBER(B30),B30&gt;=20000101,B30&lt;=29991231),AND(NOT(ISNUMBER(B30)),LEN(B30)=8,ISNUMBER(VALUE(B30))))),"작성일자를 2026-09-19 또는 20260919 처럼 적어 주십시오. ","")&amp;IF(OR(C30="",AND(C30&lt;&gt;"일반",C30&lt;&gt;"영세율")),"종류를 일반 또는 영세율로 골라 주십시오. ","")&amp;IF(OR(D30="",AND(D30&lt;&gt;"영수",D30&lt;&gt;"청구")),"영수 또는 청구를 골라 주십시오. ","")&amp;IF(E30="","거래처를 골라 주십시오. ","")&amp;IF(AND(E30&lt;&gt;"",COUNTIF(거래처!$A$4:$A$43,SUBSTITUTE(SUBSTITUTE(SUBSTITUTE(E30,"~","~~"),"*","~*"),"?","~?"))=0),"거래처 시트에 없는 이름입니다. ","")&amp;IF(AND(E30&lt;&gt;"",COUNTIF(거래처!$A$4:$A$43,SUBSTITUTE(SUBSTITUTE(SUBSTITUTE(E30,"~","~~"),"*","~*"),"?","~?"))&gt;1),"거래처 시트에 같은 상호가 둘 이상입니다. ","")&amp;IF(AND(E30&lt;&gt;"",LEN(SUBSTITUTE(SUBSTITUTE(IFERROR(VLOOKUP(SUBSTITUTE(SUBSTITUTE(SUBSTITUTE(E30,"~","~~"),"*","~*"),"?","~?"),거래처!$A$4:$I$43,2,FALSE),""),"-","")," ",""))&lt;&gt;10,LEN(SUBSTITUTE(SUBSTITUTE(IFERROR(VLOOKUP(SUBSTITUTE(SUBSTITUTE(SUBSTITUTE(E30,"~","~~"),"*","~*"),"?","~?"),거래처!$A$4:$I$43,2,FALSE),""),"-","")," ",""))&lt;&gt;13),"거래처 등록번호가 10자리(사업자) 또는 13자리(주민)가 아닙니다. ","")&amp;IF(J30="","품목을 한 줄 이상 적어 주십시오. ","")&amp;IF(N(F30)=0,"공급가액 합계가 0입니다. 맞으면 그대로 두셔도 됩니다. ","")&amp;IF(AND(C30="영세율",N(G30)&lt;&gt;0),"영세율인데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","")&amp;IF(LENB(IFERROR(VLOOKUP(SUBSTITUTE(SUBSTITUTE(SUBSTITUTE(E30,"~","~~"),"*","~*"),"?","~?"),거래처!$A$4:$I$43,1,FALSE),""))&gt;70,"거래처 상호가 70byte(한글 35자)를 넘습니다. ","")&amp;IF(LEN(IFERROR(VLOOKUP(SUBSTITUTE(SUBSTITUTE(SUBSTITUTE(E30,"~","~~"),"*","~*"),"?","~?"),거래처!$A$4:$I$43,3,FALSE),""))&gt;4,"거래처 종사업장번호는 4자리까지입니다. ","")&amp;IF(AND(J30&lt;&gt;"",OR(NOT(ISNUMBER(I30)),I30&lt;1,I30&gt;31)),"품목1 일자는 1~31 사이 숫자로 적어 주십시오. ","")&amp;IF(LENB(J30)&gt;100,"품목1 이름이 100byte(한글 50자)를 넘습니다. ","")&amp;IF(LENB(K30)&gt;60,"품목1 규격이 60byte를 넘습니다. ","")&amp;IF(N(L30)&gt;=10^10,"품목1 수량이 너무 큽니다(정수 10자리까지). ","")&amp;IF(N(M30)&gt;=10^13,"품목1 단가가 너무 큽니다(정수 13자리까지). ","")&amp;IF(ROUND(N(L30)*100,0)&lt;&gt;N(L30)*100,"품목1 수량은 소수점 둘째 자리까지입니다. ","")&amp;IF(AND(Q30&lt;&gt;"",OR(NOT(ISNUMBER(P30)),P30&lt;1,P30&gt;31)),"품목2 일자는 1~31 사이 숫자로 적어 주십시오. ","")&amp;IF(LENB(Q30)&gt;100,"품목2 이름이 100byte(한글 50자)를 넘습니다. ","")&amp;IF(LENB(R30)&gt;60,"품목2 규격이 60byte를 넘습니다. ","")&amp;IF(N(S30)&gt;=10^10,"품목2 수량이 너무 큽니다(정수 10자리까지). ","")&amp;IF(N(T30)&gt;=10^13,"품목2 단가가 너무 큽니다(정수 13자리까지). ","")&amp;IF(ROUND(N(S30)*100,0)&lt;&gt;N(S30)*100,"품목2 수량은 소수점 둘째 자리까지입니다. ","")&amp;IF(AND(X30&lt;&gt;"",OR(NOT(ISNUMBER(W30)),W30&lt;1,W30&gt;31)),"품목3 일자는 1~31 사이 숫자로 적어 주십시오. ","")&amp;IF(LENB(X30)&gt;100,"품목3 이름이 100byte(한글 50자)를 넘습니다. ","")&amp;IF(LENB(Y30)&gt;60,"품목3 규격이 60byte를 넘습니다. ","")&amp;IF(N(Z30)&gt;=10^10,"품목3 수량이 너무 큽니다(정수 10자리까지). ","")&amp;IF(N(AA30)&gt;=10^13,"품목3 단가가 너무 큽니다(정수 13자리까지). ","")&amp;IF(ROUND(N(Z30)*100,0)&lt;&gt;N(Z30)*100,"품목3 수량은 소수점 둘째 자리까지입니다. ","")&amp;IF(AND(AE30&lt;&gt;"",OR(NOT(ISNUMBER(AD30)),AD30&lt;1,AD30&gt;31)),"품목4 일자는 1~31 사이 숫자로 적어 주십시오. ","")&amp;IF(LENB(AE30)&gt;100,"품목4 이름이 100byte(한글 50자)를 넘습니다. ","")&amp;IF(LENB(AF30)&gt;60,"품목4 규격이 60byte를 넘습니다. ","")&amp;IF(N(AG30)&gt;=10^10,"품목4 수량이 너무 큽니다(정수 10자리까지). ","")&amp;IF(N(AH30)&gt;=10^13,"품목4 단가가 너무 큽니다(정수 13자리까지). ","")&amp;IF(ROUND(N(AG30)*100,0)&lt;&gt;N(AG30)*100,"품목4 수량은 소수점 둘째 자리까지입니다. ",""))="","OK",TRIM(IF(NOT(OR(AND(ISNUMBER(B30),B30&gt;=36526,B30&lt;=73050),AND(ISNUMBER(B30),B30&gt;=20000101,B30&lt;=29991231),AND(NOT(ISNUMBER(B30)),LEN(B30)=8,ISNUMBER(VALUE(B30))))),"작성일자를 2026-09-19 또는 20260919 처럼 적어 주십시오. ","")&amp;IF(OR(C30="",AND(C30&lt;&gt;"일반",C30&lt;&gt;"영세율")),"종류를 일반 또는 영세율로 골라 주십시오. ","")&amp;IF(OR(D30="",AND(D30&lt;&gt;"영수",D30&lt;&gt;"청구")),"영수 또는 청구를 골라 주십시오. ","")&amp;IF(E30="","거래처를 골라 주십시오. ","")&amp;IF(AND(E30&lt;&gt;"",COUNTIF(거래처!$A$4:$A$43,SUBSTITUTE(SUBSTITUTE(SUBSTITUTE(E30,"~","~~"),"*","~*"),"?","~?"))=0),"거래처 시트에 없는 이름입니다. ","")&amp;IF(AND(E30&lt;&gt;"",COUNTIF(거래처!$A$4:$A$43,SUBSTITUTE(SUBSTITUTE(SUBSTITUTE(E30,"~","~~"),"*","~*"),"?","~?"))&gt;1),"거래처 시트에 같은 상호가 둘 이상입니다. ","")&amp;IF(AND(E30&lt;&gt;"",LEN(SUBSTITUTE(SUBSTITUTE(IFERROR(VLOOKUP(SUBSTITUTE(SUBSTITUTE(SUBSTITUTE(E30,"~","~~"),"*","~*"),"?","~?"),거래처!$A$4:$I$43,2,FALSE),""),"-","")," ",""))&lt;&gt;10,LEN(SUBSTITUTE(SUBSTITUTE(IFERROR(VLOOKUP(SUBSTITUTE(SUBSTITUTE(SUBSTITUTE(E30,"~","~~"),"*","~*"),"?","~?"),거래처!$A$4:$I$43,2,FALSE),""),"-","")," ",""))&lt;&gt;13),"거래처 등록번호가 10자리(사업자) 또는 13자리(주민)가 아닙니다. ","")&amp;IF(J30="","품목을 한 줄 이상 적어 주십시오. ","")&amp;IF(N(F30)=0,"공급가액 합계가 0입니다. 맞으면 그대로 두셔도 됩니다. ","")&amp;IF(AND(C30="영세율",N(G30)&lt;&gt;0),"영세율인데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","")&amp;IF(LENB(IFERROR(VLOOKUP(SUBSTITUTE(SUBSTITUTE(SUBSTITUTE(E30,"~","~~"),"*","~*"),"?","~?"),거래처!$A$4:$I$43,1,FALSE),""))&gt;70,"거래처 상호가 70byte(한글 35자)를 넘습니다. ","")&amp;IF(LEN(IFERROR(VLOOKUP(SUBSTITUTE(SUBSTITUTE(SUBSTITUTE(E30,"~","~~"),"*","~*"),"?","~?"),거래처!$A$4:$I$43,3,FALSE),""))&gt;4,"거래처 종사업장번호는 4자리까지입니다. ","")&amp;IF(AND(J30&lt;&gt;"",OR(NOT(ISNUMBER(I30)),I30&lt;1,I30&gt;31)),"품목1 일자는 1~31 사이 숫자로 적어 주십시오. ","")&amp;IF(LENB(J30)&gt;100,"품목1 이름이 100byte(한글 50자)를 넘습니다. ","")&amp;IF(LENB(K30)&gt;60,"품목1 규격이 60byte를 넘습니다. ","")&amp;IF(N(L30)&gt;=10^10,"품목1 수량이 너무 큽니다(정수 10자리까지). ","")&amp;IF(N(M30)&gt;=10^13,"품목1 단가가 너무 큽니다(정수 13자리까지). ","")&amp;IF(ROUND(N(L30)*100,0)&lt;&gt;N(L30)*100,"품목1 수량은 소수점 둘째 자리까지입니다. ","")&amp;IF(AND(Q30&lt;&gt;"",OR(NOT(ISNUMBER(P30)),P30&lt;1,P30&gt;31)),"품목2 일자는 1~31 사이 숫자로 적어 주십시오. ","")&amp;IF(LENB(Q30)&gt;100,"품목2 이름이 100byte(한글 50자)를 넘습니다. ","")&amp;IF(LENB(R30)&gt;60,"품목2 규격이 60byte를 넘습니다. ","")&amp;IF(N(S30)&gt;=10^10,"품목2 수량이 너무 큽니다(정수 10자리까지). ","")&amp;IF(N(T30)&gt;=10^13,"품목2 단가가 너무 큽니다(정수 13자리까지). ","")&amp;IF(ROUND(N(S30)*100,0)&lt;&gt;N(S30)*100,"품목2 수량은 소수점 둘째 자리까지입니다. ","")&amp;IF(AND(X30&lt;&gt;"",OR(NOT(ISNUMBER(W30)),W30&lt;1,W30&gt;31)),"품목3 일자는 1~31 사이 숫자로 적어 주십시오. ","")&amp;IF(LENB(X30)&gt;100,"품목3 이름이 100byte(한글 50자)를 넘습니다. ","")&amp;IF(LENB(Y30)&gt;60,"품목3 규격이 60byte를 넘습니다. ","")&amp;IF(N(Z30)&gt;=10^10,"품목3 수량이 너무 큽니다(정수 10자리까지). ","")&amp;IF(N(AA30)&gt;=10^13,"품목3 단가가 너무 큽니다(정수 13자리까지). ","")&amp;IF(ROUND(N(Z30)*100,0)&lt;&gt;N(Z30)*100,"품목3 수량은 소수점 둘째 자리까지입니다. ","")&amp;IF(AND(AE30&lt;&gt;"",OR(NOT(ISNUMBER(AD30)),AD30&lt;1,AD30&gt;31)),"품목4 일자는 1~31 사이 숫자로 적어 주십시오. ","")&amp;IF(LENB(AE30)&gt;100,"품목4 이름이 100byte(한글 50자)를 넘습니다. ","")&amp;IF(LENB(AF30)&gt;60,"품목4 규격이 60byte를 넘습니다. ","")&amp;IF(N(AG30)&gt;=10^10,"품목4 수량이 너무 큽니다(정수 10자리까지). ","")&amp;IF(N(AH30)&gt;=10^13,"품목4 단가가 너무 큽니다(정수 13자리까지). ","")&amp;IF(ROUND(N(AG30)*100,0)&lt;&gt;N(AG30)*100,"품목4 수량은 소수점 둘째 자리까지입니다. ",""))))</f>
        <v/>
      </c>
      <c r="B30" s="11" t="n"/>
      <c r="C30" s="11" t="n"/>
      <c r="D30" s="11" t="n"/>
      <c r="E30" s="11" t="n"/>
      <c r="F30" s="12">
        <f>IF(B30="","",N(N30)+N(U30)+N(AB30)+N(AI30))</f>
        <v/>
      </c>
      <c r="G30" s="12">
        <f>IF(B30="","",N(O30)+N(V30)+N(AC30)+N(AJ30))</f>
        <v/>
      </c>
      <c r="H30" s="11" t="n"/>
      <c r="I30" s="13" t="n"/>
      <c r="J30" s="11" t="n"/>
      <c r="K30" s="11" t="n"/>
      <c r="L30" s="11" t="n"/>
      <c r="M30" s="11" t="n"/>
      <c r="N30" s="12">
        <f>IF(OR(J30="",L30="",M30=""),"",ROUND(L30*M30,0))</f>
        <v/>
      </c>
      <c r="O30" s="12">
        <f>IF(N30="","",IF($C30="영세율",0,ROUND(N30*0.1,0)))</f>
        <v/>
      </c>
      <c r="P30" s="13" t="n"/>
      <c r="Q30" s="11" t="n"/>
      <c r="R30" s="11" t="n"/>
      <c r="S30" s="11" t="n"/>
      <c r="T30" s="11" t="n"/>
      <c r="U30" s="12">
        <f>IF(OR(Q30="",S30="",T30=""),"",ROUND(S30*T30,0))</f>
        <v/>
      </c>
      <c r="V30" s="12">
        <f>IF(U30="","",IF($C30="영세율",0,ROUND(U30*0.1,0)))</f>
        <v/>
      </c>
      <c r="W30" s="13" t="n"/>
      <c r="X30" s="11" t="n"/>
      <c r="Y30" s="11" t="n"/>
      <c r="Z30" s="11" t="n"/>
      <c r="AA30" s="11" t="n"/>
      <c r="AB30" s="12">
        <f>IF(OR(X30="",Z30="",AA30=""),"",ROUND(Z30*AA30,0))</f>
        <v/>
      </c>
      <c r="AC30" s="12">
        <f>IF(AB30="","",IF($C30="영세율",0,ROUND(AB30*0.1,0)))</f>
        <v/>
      </c>
      <c r="AD30" s="13" t="n"/>
      <c r="AE30" s="11" t="n"/>
      <c r="AF30" s="11" t="n"/>
      <c r="AG30" s="11" t="n"/>
      <c r="AH30" s="11" t="n"/>
      <c r="AI30" s="12">
        <f>IF(OR(AE30="",AG30="",AH30=""),"",ROUND(AG30*AH30,0))</f>
        <v/>
      </c>
      <c r="AJ30" s="12">
        <f>IF(AI30="","",IF($C30="영세율",0,ROUND(AI30*0.1,0)))</f>
        <v/>
      </c>
    </row>
    <row r="31" ht="18" customHeight="1">
      <c r="A31" s="10">
        <f>IF(B31="","",IF(TRIM(IF(NOT(OR(AND(ISNUMBER(B31),B31&gt;=36526,B31&lt;=73050),AND(ISNUMBER(B31),B31&gt;=20000101,B31&lt;=29991231),AND(NOT(ISNUMBER(B31)),LEN(B31)=8,ISNUMBER(VALUE(B31))))),"작성일자를 2026-09-19 또는 20260919 처럼 적어 주십시오. ","")&amp;IF(OR(C31="",AND(C31&lt;&gt;"일반",C31&lt;&gt;"영세율")),"종류를 일반 또는 영세율로 골라 주십시오. ","")&amp;IF(OR(D31="",AND(D31&lt;&gt;"영수",D31&lt;&gt;"청구")),"영수 또는 청구를 골라 주십시오. ","")&amp;IF(E31="","거래처를 골라 주십시오. ","")&amp;IF(AND(E31&lt;&gt;"",COUNTIF(거래처!$A$4:$A$43,SUBSTITUTE(SUBSTITUTE(SUBSTITUTE(E31,"~","~~"),"*","~*"),"?","~?"))=0),"거래처 시트에 없는 이름입니다. ","")&amp;IF(AND(E31&lt;&gt;"",COUNTIF(거래처!$A$4:$A$43,SUBSTITUTE(SUBSTITUTE(SUBSTITUTE(E31,"~","~~"),"*","~*"),"?","~?"))&gt;1),"거래처 시트에 같은 상호가 둘 이상입니다. ","")&amp;IF(AND(E31&lt;&gt;"",LEN(SUBSTITUTE(SUBSTITUTE(IFERROR(VLOOKUP(SUBSTITUTE(SUBSTITUTE(SUBSTITUTE(E31,"~","~~"),"*","~*"),"?","~?"),거래처!$A$4:$I$43,2,FALSE),""),"-","")," ",""))&lt;&gt;10,LEN(SUBSTITUTE(SUBSTITUTE(IFERROR(VLOOKUP(SUBSTITUTE(SUBSTITUTE(SUBSTITUTE(E31,"~","~~"),"*","~*"),"?","~?"),거래처!$A$4:$I$43,2,FALSE),""),"-","")," ",""))&lt;&gt;13),"거래처 등록번호가 10자리(사업자) 또는 13자리(주민)가 아닙니다. ","")&amp;IF(J31="","품목을 한 줄 이상 적어 주십시오. ","")&amp;IF(N(F31)=0,"공급가액 합계가 0입니다. 맞으면 그대로 두셔도 됩니다. ","")&amp;IF(AND(C31="영세율",N(G31)&lt;&gt;0),"영세율인데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","")&amp;IF(LENB(IFERROR(VLOOKUP(SUBSTITUTE(SUBSTITUTE(SUBSTITUTE(E31,"~","~~"),"*","~*"),"?","~?"),거래처!$A$4:$I$43,1,FALSE),""))&gt;70,"거래처 상호가 70byte(한글 35자)를 넘습니다. ","")&amp;IF(LEN(IFERROR(VLOOKUP(SUBSTITUTE(SUBSTITUTE(SUBSTITUTE(E31,"~","~~"),"*","~*"),"?","~?"),거래처!$A$4:$I$43,3,FALSE),""))&gt;4,"거래처 종사업장번호는 4자리까지입니다. ","")&amp;IF(AND(J31&lt;&gt;"",OR(NOT(ISNUMBER(I31)),I31&lt;1,I31&gt;31)),"품목1 일자는 1~31 사이 숫자로 적어 주십시오. ","")&amp;IF(LENB(J31)&gt;100,"품목1 이름이 100byte(한글 50자)를 넘습니다. ","")&amp;IF(LENB(K31)&gt;60,"품목1 규격이 60byte를 넘습니다. ","")&amp;IF(N(L31)&gt;=10^10,"품목1 수량이 너무 큽니다(정수 10자리까지). ","")&amp;IF(N(M31)&gt;=10^13,"품목1 단가가 너무 큽니다(정수 13자리까지). ","")&amp;IF(ROUND(N(L31)*100,0)&lt;&gt;N(L31)*100,"품목1 수량은 소수점 둘째 자리까지입니다. ","")&amp;IF(AND(Q31&lt;&gt;"",OR(NOT(ISNUMBER(P31)),P31&lt;1,P31&gt;31)),"품목2 일자는 1~31 사이 숫자로 적어 주십시오. ","")&amp;IF(LENB(Q31)&gt;100,"품목2 이름이 100byte(한글 50자)를 넘습니다. ","")&amp;IF(LENB(R31)&gt;60,"품목2 규격이 60byte를 넘습니다. ","")&amp;IF(N(S31)&gt;=10^10,"품목2 수량이 너무 큽니다(정수 10자리까지). ","")&amp;IF(N(T31)&gt;=10^13,"품목2 단가가 너무 큽니다(정수 13자리까지). ","")&amp;IF(ROUND(N(S31)*100,0)&lt;&gt;N(S31)*100,"품목2 수량은 소수점 둘째 자리까지입니다. ","")&amp;IF(AND(X31&lt;&gt;"",OR(NOT(ISNUMBER(W31)),W31&lt;1,W31&gt;31)),"품목3 일자는 1~31 사이 숫자로 적어 주십시오. ","")&amp;IF(LENB(X31)&gt;100,"품목3 이름이 100byte(한글 50자)를 넘습니다. ","")&amp;IF(LENB(Y31)&gt;60,"품목3 규격이 60byte를 넘습니다. ","")&amp;IF(N(Z31)&gt;=10^10,"품목3 수량이 너무 큽니다(정수 10자리까지). ","")&amp;IF(N(AA31)&gt;=10^13,"품목3 단가가 너무 큽니다(정수 13자리까지). ","")&amp;IF(ROUND(N(Z31)*100,0)&lt;&gt;N(Z31)*100,"품목3 수량은 소수점 둘째 자리까지입니다. ","")&amp;IF(AND(AE31&lt;&gt;"",OR(NOT(ISNUMBER(AD31)),AD31&lt;1,AD31&gt;31)),"품목4 일자는 1~31 사이 숫자로 적어 주십시오. ","")&amp;IF(LENB(AE31)&gt;100,"품목4 이름이 100byte(한글 50자)를 넘습니다. ","")&amp;IF(LENB(AF31)&gt;60,"품목4 규격이 60byte를 넘습니다. ","")&amp;IF(N(AG31)&gt;=10^10,"품목4 수량이 너무 큽니다(정수 10자리까지). ","")&amp;IF(N(AH31)&gt;=10^13,"품목4 단가가 너무 큽니다(정수 13자리까지). ","")&amp;IF(ROUND(N(AG31)*100,0)&lt;&gt;N(AG31)*100,"품목4 수량은 소수점 둘째 자리까지입니다. ",""))="","OK",TRIM(IF(NOT(OR(AND(ISNUMBER(B31),B31&gt;=36526,B31&lt;=73050),AND(ISNUMBER(B31),B31&gt;=20000101,B31&lt;=29991231),AND(NOT(ISNUMBER(B31)),LEN(B31)=8,ISNUMBER(VALUE(B31))))),"작성일자를 2026-09-19 또는 20260919 처럼 적어 주십시오. ","")&amp;IF(OR(C31="",AND(C31&lt;&gt;"일반",C31&lt;&gt;"영세율")),"종류를 일반 또는 영세율로 골라 주십시오. ","")&amp;IF(OR(D31="",AND(D31&lt;&gt;"영수",D31&lt;&gt;"청구")),"영수 또는 청구를 골라 주십시오. ","")&amp;IF(E31="","거래처를 골라 주십시오. ","")&amp;IF(AND(E31&lt;&gt;"",COUNTIF(거래처!$A$4:$A$43,SUBSTITUTE(SUBSTITUTE(SUBSTITUTE(E31,"~","~~"),"*","~*"),"?","~?"))=0),"거래처 시트에 없는 이름입니다. ","")&amp;IF(AND(E31&lt;&gt;"",COUNTIF(거래처!$A$4:$A$43,SUBSTITUTE(SUBSTITUTE(SUBSTITUTE(E31,"~","~~"),"*","~*"),"?","~?"))&gt;1),"거래처 시트에 같은 상호가 둘 이상입니다. ","")&amp;IF(AND(E31&lt;&gt;"",LEN(SUBSTITUTE(SUBSTITUTE(IFERROR(VLOOKUP(SUBSTITUTE(SUBSTITUTE(SUBSTITUTE(E31,"~","~~"),"*","~*"),"?","~?"),거래처!$A$4:$I$43,2,FALSE),""),"-","")," ",""))&lt;&gt;10,LEN(SUBSTITUTE(SUBSTITUTE(IFERROR(VLOOKUP(SUBSTITUTE(SUBSTITUTE(SUBSTITUTE(E31,"~","~~"),"*","~*"),"?","~?"),거래처!$A$4:$I$43,2,FALSE),""),"-","")," ",""))&lt;&gt;13),"거래처 등록번호가 10자리(사업자) 또는 13자리(주민)가 아닙니다. ","")&amp;IF(J31="","품목을 한 줄 이상 적어 주십시오. ","")&amp;IF(N(F31)=0,"공급가액 합계가 0입니다. 맞으면 그대로 두셔도 됩니다. ","")&amp;IF(AND(C31="영세율",N(G31)&lt;&gt;0),"영세율인데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","")&amp;IF(LENB(IFERROR(VLOOKUP(SUBSTITUTE(SUBSTITUTE(SUBSTITUTE(E31,"~","~~"),"*","~*"),"?","~?"),거래처!$A$4:$I$43,1,FALSE),""))&gt;70,"거래처 상호가 70byte(한글 35자)를 넘습니다. ","")&amp;IF(LEN(IFERROR(VLOOKUP(SUBSTITUTE(SUBSTITUTE(SUBSTITUTE(E31,"~","~~"),"*","~*"),"?","~?"),거래처!$A$4:$I$43,3,FALSE),""))&gt;4,"거래처 종사업장번호는 4자리까지입니다. ","")&amp;IF(AND(J31&lt;&gt;"",OR(NOT(ISNUMBER(I31)),I31&lt;1,I31&gt;31)),"품목1 일자는 1~31 사이 숫자로 적어 주십시오. ","")&amp;IF(LENB(J31)&gt;100,"품목1 이름이 100byte(한글 50자)를 넘습니다. ","")&amp;IF(LENB(K31)&gt;60,"품목1 규격이 60byte를 넘습니다. ","")&amp;IF(N(L31)&gt;=10^10,"품목1 수량이 너무 큽니다(정수 10자리까지). ","")&amp;IF(N(M31)&gt;=10^13,"품목1 단가가 너무 큽니다(정수 13자리까지). ","")&amp;IF(ROUND(N(L31)*100,0)&lt;&gt;N(L31)*100,"품목1 수량은 소수점 둘째 자리까지입니다. ","")&amp;IF(AND(Q31&lt;&gt;"",OR(NOT(ISNUMBER(P31)),P31&lt;1,P31&gt;31)),"품목2 일자는 1~31 사이 숫자로 적어 주십시오. ","")&amp;IF(LENB(Q31)&gt;100,"품목2 이름이 100byte(한글 50자)를 넘습니다. ","")&amp;IF(LENB(R31)&gt;60,"품목2 규격이 60byte를 넘습니다. ","")&amp;IF(N(S31)&gt;=10^10,"품목2 수량이 너무 큽니다(정수 10자리까지). ","")&amp;IF(N(T31)&gt;=10^13,"품목2 단가가 너무 큽니다(정수 13자리까지). ","")&amp;IF(ROUND(N(S31)*100,0)&lt;&gt;N(S31)*100,"품목2 수량은 소수점 둘째 자리까지입니다. ","")&amp;IF(AND(X31&lt;&gt;"",OR(NOT(ISNUMBER(W31)),W31&lt;1,W31&gt;31)),"품목3 일자는 1~31 사이 숫자로 적어 주십시오. ","")&amp;IF(LENB(X31)&gt;100,"품목3 이름이 100byte(한글 50자)를 넘습니다. ","")&amp;IF(LENB(Y31)&gt;60,"품목3 규격이 60byte를 넘습니다. ","")&amp;IF(N(Z31)&gt;=10^10,"품목3 수량이 너무 큽니다(정수 10자리까지). ","")&amp;IF(N(AA31)&gt;=10^13,"품목3 단가가 너무 큽니다(정수 13자리까지). ","")&amp;IF(ROUND(N(Z31)*100,0)&lt;&gt;N(Z31)*100,"품목3 수량은 소수점 둘째 자리까지입니다. ","")&amp;IF(AND(AE31&lt;&gt;"",OR(NOT(ISNUMBER(AD31)),AD31&lt;1,AD31&gt;31)),"품목4 일자는 1~31 사이 숫자로 적어 주십시오. ","")&amp;IF(LENB(AE31)&gt;100,"품목4 이름이 100byte(한글 50자)를 넘습니다. ","")&amp;IF(LENB(AF31)&gt;60,"품목4 규격이 60byte를 넘습니다. ","")&amp;IF(N(AG31)&gt;=10^10,"품목4 수량이 너무 큽니다(정수 10자리까지). ","")&amp;IF(N(AH31)&gt;=10^13,"품목4 단가가 너무 큽니다(정수 13자리까지). ","")&amp;IF(ROUND(N(AG31)*100,0)&lt;&gt;N(AG31)*100,"품목4 수량은 소수점 둘째 자리까지입니다. ",""))))</f>
        <v/>
      </c>
      <c r="B31" s="11" t="n"/>
      <c r="C31" s="11" t="n"/>
      <c r="D31" s="11" t="n"/>
      <c r="E31" s="11" t="n"/>
      <c r="F31" s="12">
        <f>IF(B31="","",N(N31)+N(U31)+N(AB31)+N(AI31))</f>
        <v/>
      </c>
      <c r="G31" s="12">
        <f>IF(B31="","",N(O31)+N(V31)+N(AC31)+N(AJ31))</f>
        <v/>
      </c>
      <c r="H31" s="11" t="n"/>
      <c r="I31" s="13" t="n"/>
      <c r="J31" s="11" t="n"/>
      <c r="K31" s="11" t="n"/>
      <c r="L31" s="11" t="n"/>
      <c r="M31" s="11" t="n"/>
      <c r="N31" s="12">
        <f>IF(OR(J31="",L31="",M31=""),"",ROUND(L31*M31,0))</f>
        <v/>
      </c>
      <c r="O31" s="12">
        <f>IF(N31="","",IF($C31="영세율",0,ROUND(N31*0.1,0)))</f>
        <v/>
      </c>
      <c r="P31" s="13" t="n"/>
      <c r="Q31" s="11" t="n"/>
      <c r="R31" s="11" t="n"/>
      <c r="S31" s="11" t="n"/>
      <c r="T31" s="11" t="n"/>
      <c r="U31" s="12">
        <f>IF(OR(Q31="",S31="",T31=""),"",ROUND(S31*T31,0))</f>
        <v/>
      </c>
      <c r="V31" s="12">
        <f>IF(U31="","",IF($C31="영세율",0,ROUND(U31*0.1,0)))</f>
        <v/>
      </c>
      <c r="W31" s="13" t="n"/>
      <c r="X31" s="11" t="n"/>
      <c r="Y31" s="11" t="n"/>
      <c r="Z31" s="11" t="n"/>
      <c r="AA31" s="11" t="n"/>
      <c r="AB31" s="12">
        <f>IF(OR(X31="",Z31="",AA31=""),"",ROUND(Z31*AA31,0))</f>
        <v/>
      </c>
      <c r="AC31" s="12">
        <f>IF(AB31="","",IF($C31="영세율",0,ROUND(AB31*0.1,0)))</f>
        <v/>
      </c>
      <c r="AD31" s="13" t="n"/>
      <c r="AE31" s="11" t="n"/>
      <c r="AF31" s="11" t="n"/>
      <c r="AG31" s="11" t="n"/>
      <c r="AH31" s="11" t="n"/>
      <c r="AI31" s="12">
        <f>IF(OR(AE31="",AG31="",AH31=""),"",ROUND(AG31*AH31,0))</f>
        <v/>
      </c>
      <c r="AJ31" s="12">
        <f>IF(AI31="","",IF($C31="영세율",0,ROUND(AI31*0.1,0)))</f>
        <v/>
      </c>
    </row>
    <row r="32" ht="18" customHeight="1">
      <c r="A32" s="10">
        <f>IF(B32="","",IF(TRIM(IF(NOT(OR(AND(ISNUMBER(B32),B32&gt;=36526,B32&lt;=73050),AND(ISNUMBER(B32),B32&gt;=20000101,B32&lt;=29991231),AND(NOT(ISNUMBER(B32)),LEN(B32)=8,ISNUMBER(VALUE(B32))))),"작성일자를 2026-09-19 또는 20260919 처럼 적어 주십시오. ","")&amp;IF(OR(C32="",AND(C32&lt;&gt;"일반",C32&lt;&gt;"영세율")),"종류를 일반 또는 영세율로 골라 주십시오. ","")&amp;IF(OR(D32="",AND(D32&lt;&gt;"영수",D32&lt;&gt;"청구")),"영수 또는 청구를 골라 주십시오. ","")&amp;IF(E32="","거래처를 골라 주십시오. ","")&amp;IF(AND(E32&lt;&gt;"",COUNTIF(거래처!$A$4:$A$43,SUBSTITUTE(SUBSTITUTE(SUBSTITUTE(E32,"~","~~"),"*","~*"),"?","~?"))=0),"거래처 시트에 없는 이름입니다. ","")&amp;IF(AND(E32&lt;&gt;"",COUNTIF(거래처!$A$4:$A$43,SUBSTITUTE(SUBSTITUTE(SUBSTITUTE(E32,"~","~~"),"*","~*"),"?","~?"))&gt;1),"거래처 시트에 같은 상호가 둘 이상입니다. ","")&amp;IF(AND(E32&lt;&gt;"",LEN(SUBSTITUTE(SUBSTITUTE(IFERROR(VLOOKUP(SUBSTITUTE(SUBSTITUTE(SUBSTITUTE(E32,"~","~~"),"*","~*"),"?","~?"),거래처!$A$4:$I$43,2,FALSE),""),"-","")," ",""))&lt;&gt;10,LEN(SUBSTITUTE(SUBSTITUTE(IFERROR(VLOOKUP(SUBSTITUTE(SUBSTITUTE(SUBSTITUTE(E32,"~","~~"),"*","~*"),"?","~?"),거래처!$A$4:$I$43,2,FALSE),""),"-","")," ",""))&lt;&gt;13),"거래처 등록번호가 10자리(사업자) 또는 13자리(주민)가 아닙니다. ","")&amp;IF(J32="","품목을 한 줄 이상 적어 주십시오. ","")&amp;IF(N(F32)=0,"공급가액 합계가 0입니다. 맞으면 그대로 두셔도 됩니다. ","")&amp;IF(AND(C32="영세율",N(G32)&lt;&gt;0),"영세율인데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","")&amp;IF(LENB(IFERROR(VLOOKUP(SUBSTITUTE(SUBSTITUTE(SUBSTITUTE(E32,"~","~~"),"*","~*"),"?","~?"),거래처!$A$4:$I$43,1,FALSE),""))&gt;70,"거래처 상호가 70byte(한글 35자)를 넘습니다. ","")&amp;IF(LEN(IFERROR(VLOOKUP(SUBSTITUTE(SUBSTITUTE(SUBSTITUTE(E32,"~","~~"),"*","~*"),"?","~?"),거래처!$A$4:$I$43,3,FALSE),""))&gt;4,"거래처 종사업장번호는 4자리까지입니다. ","")&amp;IF(AND(J32&lt;&gt;"",OR(NOT(ISNUMBER(I32)),I32&lt;1,I32&gt;31)),"품목1 일자는 1~31 사이 숫자로 적어 주십시오. ","")&amp;IF(LENB(J32)&gt;100,"품목1 이름이 100byte(한글 50자)를 넘습니다. ","")&amp;IF(LENB(K32)&gt;60,"품목1 규격이 60byte를 넘습니다. ","")&amp;IF(N(L32)&gt;=10^10,"품목1 수량이 너무 큽니다(정수 10자리까지). ","")&amp;IF(N(M32)&gt;=10^13,"품목1 단가가 너무 큽니다(정수 13자리까지). ","")&amp;IF(ROUND(N(L32)*100,0)&lt;&gt;N(L32)*100,"품목1 수량은 소수점 둘째 자리까지입니다. ","")&amp;IF(AND(Q32&lt;&gt;"",OR(NOT(ISNUMBER(P32)),P32&lt;1,P32&gt;31)),"품목2 일자는 1~31 사이 숫자로 적어 주십시오. ","")&amp;IF(LENB(Q32)&gt;100,"품목2 이름이 100byte(한글 50자)를 넘습니다. ","")&amp;IF(LENB(R32)&gt;60,"품목2 규격이 60byte를 넘습니다. ","")&amp;IF(N(S32)&gt;=10^10,"품목2 수량이 너무 큽니다(정수 10자리까지). ","")&amp;IF(N(T32)&gt;=10^13,"품목2 단가가 너무 큽니다(정수 13자리까지). ","")&amp;IF(ROUND(N(S32)*100,0)&lt;&gt;N(S32)*100,"품목2 수량은 소수점 둘째 자리까지입니다. ","")&amp;IF(AND(X32&lt;&gt;"",OR(NOT(ISNUMBER(W32)),W32&lt;1,W32&gt;31)),"품목3 일자는 1~31 사이 숫자로 적어 주십시오. ","")&amp;IF(LENB(X32)&gt;100,"품목3 이름이 100byte(한글 50자)를 넘습니다. ","")&amp;IF(LENB(Y32)&gt;60,"품목3 규격이 60byte를 넘습니다. ","")&amp;IF(N(Z32)&gt;=10^10,"품목3 수량이 너무 큽니다(정수 10자리까지). ","")&amp;IF(N(AA32)&gt;=10^13,"품목3 단가가 너무 큽니다(정수 13자리까지). ","")&amp;IF(ROUND(N(Z32)*100,0)&lt;&gt;N(Z32)*100,"품목3 수량은 소수점 둘째 자리까지입니다. ","")&amp;IF(AND(AE32&lt;&gt;"",OR(NOT(ISNUMBER(AD32)),AD32&lt;1,AD32&gt;31)),"품목4 일자는 1~31 사이 숫자로 적어 주십시오. ","")&amp;IF(LENB(AE32)&gt;100,"품목4 이름이 100byte(한글 50자)를 넘습니다. ","")&amp;IF(LENB(AF32)&gt;60,"품목4 규격이 60byte를 넘습니다. ","")&amp;IF(N(AG32)&gt;=10^10,"품목4 수량이 너무 큽니다(정수 10자리까지). ","")&amp;IF(N(AH32)&gt;=10^13,"품목4 단가가 너무 큽니다(정수 13자리까지). ","")&amp;IF(ROUND(N(AG32)*100,0)&lt;&gt;N(AG32)*100,"품목4 수량은 소수점 둘째 자리까지입니다. ",""))="","OK",TRIM(IF(NOT(OR(AND(ISNUMBER(B32),B32&gt;=36526,B32&lt;=73050),AND(ISNUMBER(B32),B32&gt;=20000101,B32&lt;=29991231),AND(NOT(ISNUMBER(B32)),LEN(B32)=8,ISNUMBER(VALUE(B32))))),"작성일자를 2026-09-19 또는 20260919 처럼 적어 주십시오. ","")&amp;IF(OR(C32="",AND(C32&lt;&gt;"일반",C32&lt;&gt;"영세율")),"종류를 일반 또는 영세율로 골라 주십시오. ","")&amp;IF(OR(D32="",AND(D32&lt;&gt;"영수",D32&lt;&gt;"청구")),"영수 또는 청구를 골라 주십시오. ","")&amp;IF(E32="","거래처를 골라 주십시오. ","")&amp;IF(AND(E32&lt;&gt;"",COUNTIF(거래처!$A$4:$A$43,SUBSTITUTE(SUBSTITUTE(SUBSTITUTE(E32,"~","~~"),"*","~*"),"?","~?"))=0),"거래처 시트에 없는 이름입니다. ","")&amp;IF(AND(E32&lt;&gt;"",COUNTIF(거래처!$A$4:$A$43,SUBSTITUTE(SUBSTITUTE(SUBSTITUTE(E32,"~","~~"),"*","~*"),"?","~?"))&gt;1),"거래처 시트에 같은 상호가 둘 이상입니다. ","")&amp;IF(AND(E32&lt;&gt;"",LEN(SUBSTITUTE(SUBSTITUTE(IFERROR(VLOOKUP(SUBSTITUTE(SUBSTITUTE(SUBSTITUTE(E32,"~","~~"),"*","~*"),"?","~?"),거래처!$A$4:$I$43,2,FALSE),""),"-","")," ",""))&lt;&gt;10,LEN(SUBSTITUTE(SUBSTITUTE(IFERROR(VLOOKUP(SUBSTITUTE(SUBSTITUTE(SUBSTITUTE(E32,"~","~~"),"*","~*"),"?","~?"),거래처!$A$4:$I$43,2,FALSE),""),"-","")," ",""))&lt;&gt;13),"거래처 등록번호가 10자리(사업자) 또는 13자리(주민)가 아닙니다. ","")&amp;IF(J32="","품목을 한 줄 이상 적어 주십시오. ","")&amp;IF(N(F32)=0,"공급가액 합계가 0입니다. 맞으면 그대로 두셔도 됩니다. ","")&amp;IF(AND(C32="영세율",N(G32)&lt;&gt;0),"영세율인데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","")&amp;IF(LENB(IFERROR(VLOOKUP(SUBSTITUTE(SUBSTITUTE(SUBSTITUTE(E32,"~","~~"),"*","~*"),"?","~?"),거래처!$A$4:$I$43,1,FALSE),""))&gt;70,"거래처 상호가 70byte(한글 35자)를 넘습니다. ","")&amp;IF(LEN(IFERROR(VLOOKUP(SUBSTITUTE(SUBSTITUTE(SUBSTITUTE(E32,"~","~~"),"*","~*"),"?","~?"),거래처!$A$4:$I$43,3,FALSE),""))&gt;4,"거래처 종사업장번호는 4자리까지입니다. ","")&amp;IF(AND(J32&lt;&gt;"",OR(NOT(ISNUMBER(I32)),I32&lt;1,I32&gt;31)),"품목1 일자는 1~31 사이 숫자로 적어 주십시오. ","")&amp;IF(LENB(J32)&gt;100,"품목1 이름이 100byte(한글 50자)를 넘습니다. ","")&amp;IF(LENB(K32)&gt;60,"품목1 규격이 60byte를 넘습니다. ","")&amp;IF(N(L32)&gt;=10^10,"품목1 수량이 너무 큽니다(정수 10자리까지). ","")&amp;IF(N(M32)&gt;=10^13,"품목1 단가가 너무 큽니다(정수 13자리까지). ","")&amp;IF(ROUND(N(L32)*100,0)&lt;&gt;N(L32)*100,"품목1 수량은 소수점 둘째 자리까지입니다. ","")&amp;IF(AND(Q32&lt;&gt;"",OR(NOT(ISNUMBER(P32)),P32&lt;1,P32&gt;31)),"품목2 일자는 1~31 사이 숫자로 적어 주십시오. ","")&amp;IF(LENB(Q32)&gt;100,"품목2 이름이 100byte(한글 50자)를 넘습니다. ","")&amp;IF(LENB(R32)&gt;60,"품목2 규격이 60byte를 넘습니다. ","")&amp;IF(N(S32)&gt;=10^10,"품목2 수량이 너무 큽니다(정수 10자리까지). ","")&amp;IF(N(T32)&gt;=10^13,"품목2 단가가 너무 큽니다(정수 13자리까지). ","")&amp;IF(ROUND(N(S32)*100,0)&lt;&gt;N(S32)*100,"품목2 수량은 소수점 둘째 자리까지입니다. ","")&amp;IF(AND(X32&lt;&gt;"",OR(NOT(ISNUMBER(W32)),W32&lt;1,W32&gt;31)),"품목3 일자는 1~31 사이 숫자로 적어 주십시오. ","")&amp;IF(LENB(X32)&gt;100,"품목3 이름이 100byte(한글 50자)를 넘습니다. ","")&amp;IF(LENB(Y32)&gt;60,"품목3 규격이 60byte를 넘습니다. ","")&amp;IF(N(Z32)&gt;=10^10,"품목3 수량이 너무 큽니다(정수 10자리까지). ","")&amp;IF(N(AA32)&gt;=10^13,"품목3 단가가 너무 큽니다(정수 13자리까지). ","")&amp;IF(ROUND(N(Z32)*100,0)&lt;&gt;N(Z32)*100,"품목3 수량은 소수점 둘째 자리까지입니다. ","")&amp;IF(AND(AE32&lt;&gt;"",OR(NOT(ISNUMBER(AD32)),AD32&lt;1,AD32&gt;31)),"품목4 일자는 1~31 사이 숫자로 적어 주십시오. ","")&amp;IF(LENB(AE32)&gt;100,"품목4 이름이 100byte(한글 50자)를 넘습니다. ","")&amp;IF(LENB(AF32)&gt;60,"품목4 규격이 60byte를 넘습니다. ","")&amp;IF(N(AG32)&gt;=10^10,"품목4 수량이 너무 큽니다(정수 10자리까지). ","")&amp;IF(N(AH32)&gt;=10^13,"품목4 단가가 너무 큽니다(정수 13자리까지). ","")&amp;IF(ROUND(N(AG32)*100,0)&lt;&gt;N(AG32)*100,"품목4 수량은 소수점 둘째 자리까지입니다. ",""))))</f>
        <v/>
      </c>
      <c r="B32" s="11" t="n"/>
      <c r="C32" s="11" t="n"/>
      <c r="D32" s="11" t="n"/>
      <c r="E32" s="11" t="n"/>
      <c r="F32" s="12">
        <f>IF(B32="","",N(N32)+N(U32)+N(AB32)+N(AI32))</f>
        <v/>
      </c>
      <c r="G32" s="12">
        <f>IF(B32="","",N(O32)+N(V32)+N(AC32)+N(AJ32))</f>
        <v/>
      </c>
      <c r="H32" s="11" t="n"/>
      <c r="I32" s="13" t="n"/>
      <c r="J32" s="11" t="n"/>
      <c r="K32" s="11" t="n"/>
      <c r="L32" s="11" t="n"/>
      <c r="M32" s="11" t="n"/>
      <c r="N32" s="12">
        <f>IF(OR(J32="",L32="",M32=""),"",ROUND(L32*M32,0))</f>
        <v/>
      </c>
      <c r="O32" s="12">
        <f>IF(N32="","",IF($C32="영세율",0,ROUND(N32*0.1,0)))</f>
        <v/>
      </c>
      <c r="P32" s="13" t="n"/>
      <c r="Q32" s="11" t="n"/>
      <c r="R32" s="11" t="n"/>
      <c r="S32" s="11" t="n"/>
      <c r="T32" s="11" t="n"/>
      <c r="U32" s="12">
        <f>IF(OR(Q32="",S32="",T32=""),"",ROUND(S32*T32,0))</f>
        <v/>
      </c>
      <c r="V32" s="12">
        <f>IF(U32="","",IF($C32="영세율",0,ROUND(U32*0.1,0)))</f>
        <v/>
      </c>
      <c r="W32" s="13" t="n"/>
      <c r="X32" s="11" t="n"/>
      <c r="Y32" s="11" t="n"/>
      <c r="Z32" s="11" t="n"/>
      <c r="AA32" s="11" t="n"/>
      <c r="AB32" s="12">
        <f>IF(OR(X32="",Z32="",AA32=""),"",ROUND(Z32*AA32,0))</f>
        <v/>
      </c>
      <c r="AC32" s="12">
        <f>IF(AB32="","",IF($C32="영세율",0,ROUND(AB32*0.1,0)))</f>
        <v/>
      </c>
      <c r="AD32" s="13" t="n"/>
      <c r="AE32" s="11" t="n"/>
      <c r="AF32" s="11" t="n"/>
      <c r="AG32" s="11" t="n"/>
      <c r="AH32" s="11" t="n"/>
      <c r="AI32" s="12">
        <f>IF(OR(AE32="",AG32="",AH32=""),"",ROUND(AG32*AH32,0))</f>
        <v/>
      </c>
      <c r="AJ32" s="12">
        <f>IF(AI32="","",IF($C32="영세율",0,ROUND(AI32*0.1,0)))</f>
        <v/>
      </c>
    </row>
    <row r="33" ht="18" customHeight="1">
      <c r="A33" s="10">
        <f>IF(B33="","",IF(TRIM(IF(NOT(OR(AND(ISNUMBER(B33),B33&gt;=36526,B33&lt;=73050),AND(ISNUMBER(B33),B33&gt;=20000101,B33&lt;=29991231),AND(NOT(ISNUMBER(B33)),LEN(B33)=8,ISNUMBER(VALUE(B33))))),"작성일자를 2026-09-19 또는 20260919 처럼 적어 주십시오. ","")&amp;IF(OR(C33="",AND(C33&lt;&gt;"일반",C33&lt;&gt;"영세율")),"종류를 일반 또는 영세율로 골라 주십시오. ","")&amp;IF(OR(D33="",AND(D33&lt;&gt;"영수",D33&lt;&gt;"청구")),"영수 또는 청구를 골라 주십시오. ","")&amp;IF(E33="","거래처를 골라 주십시오. ","")&amp;IF(AND(E33&lt;&gt;"",COUNTIF(거래처!$A$4:$A$43,SUBSTITUTE(SUBSTITUTE(SUBSTITUTE(E33,"~","~~"),"*","~*"),"?","~?"))=0),"거래처 시트에 없는 이름입니다. ","")&amp;IF(AND(E33&lt;&gt;"",COUNTIF(거래처!$A$4:$A$43,SUBSTITUTE(SUBSTITUTE(SUBSTITUTE(E33,"~","~~"),"*","~*"),"?","~?"))&gt;1),"거래처 시트에 같은 상호가 둘 이상입니다. ","")&amp;IF(AND(E33&lt;&gt;"",LEN(SUBSTITUTE(SUBSTITUTE(IFERROR(VLOOKUP(SUBSTITUTE(SUBSTITUTE(SUBSTITUTE(E33,"~","~~"),"*","~*"),"?","~?"),거래처!$A$4:$I$43,2,FALSE),""),"-","")," ",""))&lt;&gt;10,LEN(SUBSTITUTE(SUBSTITUTE(IFERROR(VLOOKUP(SUBSTITUTE(SUBSTITUTE(SUBSTITUTE(E33,"~","~~"),"*","~*"),"?","~?"),거래처!$A$4:$I$43,2,FALSE),""),"-","")," ",""))&lt;&gt;13),"거래처 등록번호가 10자리(사업자) 또는 13자리(주민)가 아닙니다. ","")&amp;IF(J33="","품목을 한 줄 이상 적어 주십시오. ","")&amp;IF(N(F33)=0,"공급가액 합계가 0입니다. 맞으면 그대로 두셔도 됩니다. ","")&amp;IF(AND(C33="영세율",N(G33)&lt;&gt;0),"영세율인데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","")&amp;IF(LENB(IFERROR(VLOOKUP(SUBSTITUTE(SUBSTITUTE(SUBSTITUTE(E33,"~","~~"),"*","~*"),"?","~?"),거래처!$A$4:$I$43,1,FALSE),""))&gt;70,"거래처 상호가 70byte(한글 35자)를 넘습니다. ","")&amp;IF(LEN(IFERROR(VLOOKUP(SUBSTITUTE(SUBSTITUTE(SUBSTITUTE(E33,"~","~~"),"*","~*"),"?","~?"),거래처!$A$4:$I$43,3,FALSE),""))&gt;4,"거래처 종사업장번호는 4자리까지입니다. ","")&amp;IF(AND(J33&lt;&gt;"",OR(NOT(ISNUMBER(I33)),I33&lt;1,I33&gt;31)),"품목1 일자는 1~31 사이 숫자로 적어 주십시오. ","")&amp;IF(LENB(J33)&gt;100,"품목1 이름이 100byte(한글 50자)를 넘습니다. ","")&amp;IF(LENB(K33)&gt;60,"품목1 규격이 60byte를 넘습니다. ","")&amp;IF(N(L33)&gt;=10^10,"품목1 수량이 너무 큽니다(정수 10자리까지). ","")&amp;IF(N(M33)&gt;=10^13,"품목1 단가가 너무 큽니다(정수 13자리까지). ","")&amp;IF(ROUND(N(L33)*100,0)&lt;&gt;N(L33)*100,"품목1 수량은 소수점 둘째 자리까지입니다. ","")&amp;IF(AND(Q33&lt;&gt;"",OR(NOT(ISNUMBER(P33)),P33&lt;1,P33&gt;31)),"품목2 일자는 1~31 사이 숫자로 적어 주십시오. ","")&amp;IF(LENB(Q33)&gt;100,"품목2 이름이 100byte(한글 50자)를 넘습니다. ","")&amp;IF(LENB(R33)&gt;60,"품목2 규격이 60byte를 넘습니다. ","")&amp;IF(N(S33)&gt;=10^10,"품목2 수량이 너무 큽니다(정수 10자리까지). ","")&amp;IF(N(T33)&gt;=10^13,"품목2 단가가 너무 큽니다(정수 13자리까지). ","")&amp;IF(ROUND(N(S33)*100,0)&lt;&gt;N(S33)*100,"품목2 수량은 소수점 둘째 자리까지입니다. ","")&amp;IF(AND(X33&lt;&gt;"",OR(NOT(ISNUMBER(W33)),W33&lt;1,W33&gt;31)),"품목3 일자는 1~31 사이 숫자로 적어 주십시오. ","")&amp;IF(LENB(X33)&gt;100,"품목3 이름이 100byte(한글 50자)를 넘습니다. ","")&amp;IF(LENB(Y33)&gt;60,"품목3 규격이 60byte를 넘습니다. ","")&amp;IF(N(Z33)&gt;=10^10,"품목3 수량이 너무 큽니다(정수 10자리까지). ","")&amp;IF(N(AA33)&gt;=10^13,"품목3 단가가 너무 큽니다(정수 13자리까지). ","")&amp;IF(ROUND(N(Z33)*100,0)&lt;&gt;N(Z33)*100,"품목3 수량은 소수점 둘째 자리까지입니다. ","")&amp;IF(AND(AE33&lt;&gt;"",OR(NOT(ISNUMBER(AD33)),AD33&lt;1,AD33&gt;31)),"품목4 일자는 1~31 사이 숫자로 적어 주십시오. ","")&amp;IF(LENB(AE33)&gt;100,"품목4 이름이 100byte(한글 50자)를 넘습니다. ","")&amp;IF(LENB(AF33)&gt;60,"품목4 규격이 60byte를 넘습니다. ","")&amp;IF(N(AG33)&gt;=10^10,"품목4 수량이 너무 큽니다(정수 10자리까지). ","")&amp;IF(N(AH33)&gt;=10^13,"품목4 단가가 너무 큽니다(정수 13자리까지). ","")&amp;IF(ROUND(N(AG33)*100,0)&lt;&gt;N(AG33)*100,"품목4 수량은 소수점 둘째 자리까지입니다. ",""))="","OK",TRIM(IF(NOT(OR(AND(ISNUMBER(B33),B33&gt;=36526,B33&lt;=73050),AND(ISNUMBER(B33),B33&gt;=20000101,B33&lt;=29991231),AND(NOT(ISNUMBER(B33)),LEN(B33)=8,ISNUMBER(VALUE(B33))))),"작성일자를 2026-09-19 또는 20260919 처럼 적어 주십시오. ","")&amp;IF(OR(C33="",AND(C33&lt;&gt;"일반",C33&lt;&gt;"영세율")),"종류를 일반 또는 영세율로 골라 주십시오. ","")&amp;IF(OR(D33="",AND(D33&lt;&gt;"영수",D33&lt;&gt;"청구")),"영수 또는 청구를 골라 주십시오. ","")&amp;IF(E33="","거래처를 골라 주십시오. ","")&amp;IF(AND(E33&lt;&gt;"",COUNTIF(거래처!$A$4:$A$43,SUBSTITUTE(SUBSTITUTE(SUBSTITUTE(E33,"~","~~"),"*","~*"),"?","~?"))=0),"거래처 시트에 없는 이름입니다. ","")&amp;IF(AND(E33&lt;&gt;"",COUNTIF(거래처!$A$4:$A$43,SUBSTITUTE(SUBSTITUTE(SUBSTITUTE(E33,"~","~~"),"*","~*"),"?","~?"))&gt;1),"거래처 시트에 같은 상호가 둘 이상입니다. ","")&amp;IF(AND(E33&lt;&gt;"",LEN(SUBSTITUTE(SUBSTITUTE(IFERROR(VLOOKUP(SUBSTITUTE(SUBSTITUTE(SUBSTITUTE(E33,"~","~~"),"*","~*"),"?","~?"),거래처!$A$4:$I$43,2,FALSE),""),"-","")," ",""))&lt;&gt;10,LEN(SUBSTITUTE(SUBSTITUTE(IFERROR(VLOOKUP(SUBSTITUTE(SUBSTITUTE(SUBSTITUTE(E33,"~","~~"),"*","~*"),"?","~?"),거래처!$A$4:$I$43,2,FALSE),""),"-","")," ",""))&lt;&gt;13),"거래처 등록번호가 10자리(사업자) 또는 13자리(주민)가 아닙니다. ","")&amp;IF(J33="","품목을 한 줄 이상 적어 주십시오. ","")&amp;IF(N(F33)=0,"공급가액 합계가 0입니다. 맞으면 그대로 두셔도 됩니다. ","")&amp;IF(AND(C33="영세율",N(G33)&lt;&gt;0),"영세율인데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","")&amp;IF(LENB(IFERROR(VLOOKUP(SUBSTITUTE(SUBSTITUTE(SUBSTITUTE(E33,"~","~~"),"*","~*"),"?","~?"),거래처!$A$4:$I$43,1,FALSE),""))&gt;70,"거래처 상호가 70byte(한글 35자)를 넘습니다. ","")&amp;IF(LEN(IFERROR(VLOOKUP(SUBSTITUTE(SUBSTITUTE(SUBSTITUTE(E33,"~","~~"),"*","~*"),"?","~?"),거래처!$A$4:$I$43,3,FALSE),""))&gt;4,"거래처 종사업장번호는 4자리까지입니다. ","")&amp;IF(AND(J33&lt;&gt;"",OR(NOT(ISNUMBER(I33)),I33&lt;1,I33&gt;31)),"품목1 일자는 1~31 사이 숫자로 적어 주십시오. ","")&amp;IF(LENB(J33)&gt;100,"품목1 이름이 100byte(한글 50자)를 넘습니다. ","")&amp;IF(LENB(K33)&gt;60,"품목1 규격이 60byte를 넘습니다. ","")&amp;IF(N(L33)&gt;=10^10,"품목1 수량이 너무 큽니다(정수 10자리까지). ","")&amp;IF(N(M33)&gt;=10^13,"품목1 단가가 너무 큽니다(정수 13자리까지). ","")&amp;IF(ROUND(N(L33)*100,0)&lt;&gt;N(L33)*100,"품목1 수량은 소수점 둘째 자리까지입니다. ","")&amp;IF(AND(Q33&lt;&gt;"",OR(NOT(ISNUMBER(P33)),P33&lt;1,P33&gt;31)),"품목2 일자는 1~31 사이 숫자로 적어 주십시오. ","")&amp;IF(LENB(Q33)&gt;100,"품목2 이름이 100byte(한글 50자)를 넘습니다. ","")&amp;IF(LENB(R33)&gt;60,"품목2 규격이 60byte를 넘습니다. ","")&amp;IF(N(S33)&gt;=10^10,"품목2 수량이 너무 큽니다(정수 10자리까지). ","")&amp;IF(N(T33)&gt;=10^13,"품목2 단가가 너무 큽니다(정수 13자리까지). ","")&amp;IF(ROUND(N(S33)*100,0)&lt;&gt;N(S33)*100,"품목2 수량은 소수점 둘째 자리까지입니다. ","")&amp;IF(AND(X33&lt;&gt;"",OR(NOT(ISNUMBER(W33)),W33&lt;1,W33&gt;31)),"품목3 일자는 1~31 사이 숫자로 적어 주십시오. ","")&amp;IF(LENB(X33)&gt;100,"품목3 이름이 100byte(한글 50자)를 넘습니다. ","")&amp;IF(LENB(Y33)&gt;60,"품목3 규격이 60byte를 넘습니다. ","")&amp;IF(N(Z33)&gt;=10^10,"품목3 수량이 너무 큽니다(정수 10자리까지). ","")&amp;IF(N(AA33)&gt;=10^13,"품목3 단가가 너무 큽니다(정수 13자리까지). ","")&amp;IF(ROUND(N(Z33)*100,0)&lt;&gt;N(Z33)*100,"품목3 수량은 소수점 둘째 자리까지입니다. ","")&amp;IF(AND(AE33&lt;&gt;"",OR(NOT(ISNUMBER(AD33)),AD33&lt;1,AD33&gt;31)),"품목4 일자는 1~31 사이 숫자로 적어 주십시오. ","")&amp;IF(LENB(AE33)&gt;100,"품목4 이름이 100byte(한글 50자)를 넘습니다. ","")&amp;IF(LENB(AF33)&gt;60,"품목4 규격이 60byte를 넘습니다. ","")&amp;IF(N(AG33)&gt;=10^10,"품목4 수량이 너무 큽니다(정수 10자리까지). ","")&amp;IF(N(AH33)&gt;=10^13,"품목4 단가가 너무 큽니다(정수 13자리까지). ","")&amp;IF(ROUND(N(AG33)*100,0)&lt;&gt;N(AG33)*100,"품목4 수량은 소수점 둘째 자리까지입니다. ",""))))</f>
        <v/>
      </c>
      <c r="B33" s="11" t="n"/>
      <c r="C33" s="11" t="n"/>
      <c r="D33" s="11" t="n"/>
      <c r="E33" s="11" t="n"/>
      <c r="F33" s="12">
        <f>IF(B33="","",N(N33)+N(U33)+N(AB33)+N(AI33))</f>
        <v/>
      </c>
      <c r="G33" s="12">
        <f>IF(B33="","",N(O33)+N(V33)+N(AC33)+N(AJ33))</f>
        <v/>
      </c>
      <c r="H33" s="11" t="n"/>
      <c r="I33" s="13" t="n"/>
      <c r="J33" s="11" t="n"/>
      <c r="K33" s="11" t="n"/>
      <c r="L33" s="11" t="n"/>
      <c r="M33" s="11" t="n"/>
      <c r="N33" s="12">
        <f>IF(OR(J33="",L33="",M33=""),"",ROUND(L33*M33,0))</f>
        <v/>
      </c>
      <c r="O33" s="12">
        <f>IF(N33="","",IF($C33="영세율",0,ROUND(N33*0.1,0)))</f>
        <v/>
      </c>
      <c r="P33" s="13" t="n"/>
      <c r="Q33" s="11" t="n"/>
      <c r="R33" s="11" t="n"/>
      <c r="S33" s="11" t="n"/>
      <c r="T33" s="11" t="n"/>
      <c r="U33" s="12">
        <f>IF(OR(Q33="",S33="",T33=""),"",ROUND(S33*T33,0))</f>
        <v/>
      </c>
      <c r="V33" s="12">
        <f>IF(U33="","",IF($C33="영세율",0,ROUND(U33*0.1,0)))</f>
        <v/>
      </c>
      <c r="W33" s="13" t="n"/>
      <c r="X33" s="11" t="n"/>
      <c r="Y33" s="11" t="n"/>
      <c r="Z33" s="11" t="n"/>
      <c r="AA33" s="11" t="n"/>
      <c r="AB33" s="12">
        <f>IF(OR(X33="",Z33="",AA33=""),"",ROUND(Z33*AA33,0))</f>
        <v/>
      </c>
      <c r="AC33" s="12">
        <f>IF(AB33="","",IF($C33="영세율",0,ROUND(AB33*0.1,0)))</f>
        <v/>
      </c>
      <c r="AD33" s="13" t="n"/>
      <c r="AE33" s="11" t="n"/>
      <c r="AF33" s="11" t="n"/>
      <c r="AG33" s="11" t="n"/>
      <c r="AH33" s="11" t="n"/>
      <c r="AI33" s="12">
        <f>IF(OR(AE33="",AG33="",AH33=""),"",ROUND(AG33*AH33,0))</f>
        <v/>
      </c>
      <c r="AJ33" s="12">
        <f>IF(AI33="","",IF($C33="영세율",0,ROUND(AI33*0.1,0)))</f>
        <v/>
      </c>
    </row>
    <row r="34" ht="18" customHeight="1">
      <c r="A34" s="10">
        <f>IF(B34="","",IF(TRIM(IF(NOT(OR(AND(ISNUMBER(B34),B34&gt;=36526,B34&lt;=73050),AND(ISNUMBER(B34),B34&gt;=20000101,B34&lt;=29991231),AND(NOT(ISNUMBER(B34)),LEN(B34)=8,ISNUMBER(VALUE(B34))))),"작성일자를 2026-09-19 또는 20260919 처럼 적어 주십시오. ","")&amp;IF(OR(C34="",AND(C34&lt;&gt;"일반",C34&lt;&gt;"영세율")),"종류를 일반 또는 영세율로 골라 주십시오. ","")&amp;IF(OR(D34="",AND(D34&lt;&gt;"영수",D34&lt;&gt;"청구")),"영수 또는 청구를 골라 주십시오. ","")&amp;IF(E34="","거래처를 골라 주십시오. ","")&amp;IF(AND(E34&lt;&gt;"",COUNTIF(거래처!$A$4:$A$43,SUBSTITUTE(SUBSTITUTE(SUBSTITUTE(E34,"~","~~"),"*","~*"),"?","~?"))=0),"거래처 시트에 없는 이름입니다. ","")&amp;IF(AND(E34&lt;&gt;"",COUNTIF(거래처!$A$4:$A$43,SUBSTITUTE(SUBSTITUTE(SUBSTITUTE(E34,"~","~~"),"*","~*"),"?","~?"))&gt;1),"거래처 시트에 같은 상호가 둘 이상입니다. ","")&amp;IF(AND(E34&lt;&gt;"",LEN(SUBSTITUTE(SUBSTITUTE(IFERROR(VLOOKUP(SUBSTITUTE(SUBSTITUTE(SUBSTITUTE(E34,"~","~~"),"*","~*"),"?","~?"),거래처!$A$4:$I$43,2,FALSE),""),"-","")," ",""))&lt;&gt;10,LEN(SUBSTITUTE(SUBSTITUTE(IFERROR(VLOOKUP(SUBSTITUTE(SUBSTITUTE(SUBSTITUTE(E34,"~","~~"),"*","~*"),"?","~?"),거래처!$A$4:$I$43,2,FALSE),""),"-","")," ",""))&lt;&gt;13),"거래처 등록번호가 10자리(사업자) 또는 13자리(주민)가 아닙니다. ","")&amp;IF(J34="","품목을 한 줄 이상 적어 주십시오. ","")&amp;IF(N(F34)=0,"공급가액 합계가 0입니다. 맞으면 그대로 두셔도 됩니다. ","")&amp;IF(AND(C34="영세율",N(G34)&lt;&gt;0),"영세율인데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","")&amp;IF(LENB(IFERROR(VLOOKUP(SUBSTITUTE(SUBSTITUTE(SUBSTITUTE(E34,"~","~~"),"*","~*"),"?","~?"),거래처!$A$4:$I$43,1,FALSE),""))&gt;70,"거래처 상호가 70byte(한글 35자)를 넘습니다. ","")&amp;IF(LEN(IFERROR(VLOOKUP(SUBSTITUTE(SUBSTITUTE(SUBSTITUTE(E34,"~","~~"),"*","~*"),"?","~?"),거래처!$A$4:$I$43,3,FALSE),""))&gt;4,"거래처 종사업장번호는 4자리까지입니다. ","")&amp;IF(AND(J34&lt;&gt;"",OR(NOT(ISNUMBER(I34)),I34&lt;1,I34&gt;31)),"품목1 일자는 1~31 사이 숫자로 적어 주십시오. ","")&amp;IF(LENB(J34)&gt;100,"품목1 이름이 100byte(한글 50자)를 넘습니다. ","")&amp;IF(LENB(K34)&gt;60,"품목1 규격이 60byte를 넘습니다. ","")&amp;IF(N(L34)&gt;=10^10,"품목1 수량이 너무 큽니다(정수 10자리까지). ","")&amp;IF(N(M34)&gt;=10^13,"품목1 단가가 너무 큽니다(정수 13자리까지). ","")&amp;IF(ROUND(N(L34)*100,0)&lt;&gt;N(L34)*100,"품목1 수량은 소수점 둘째 자리까지입니다. ","")&amp;IF(AND(Q34&lt;&gt;"",OR(NOT(ISNUMBER(P34)),P34&lt;1,P34&gt;31)),"품목2 일자는 1~31 사이 숫자로 적어 주십시오. ","")&amp;IF(LENB(Q34)&gt;100,"품목2 이름이 100byte(한글 50자)를 넘습니다. ","")&amp;IF(LENB(R34)&gt;60,"품목2 규격이 60byte를 넘습니다. ","")&amp;IF(N(S34)&gt;=10^10,"품목2 수량이 너무 큽니다(정수 10자리까지). ","")&amp;IF(N(T34)&gt;=10^13,"품목2 단가가 너무 큽니다(정수 13자리까지). ","")&amp;IF(ROUND(N(S34)*100,0)&lt;&gt;N(S34)*100,"품목2 수량은 소수점 둘째 자리까지입니다. ","")&amp;IF(AND(X34&lt;&gt;"",OR(NOT(ISNUMBER(W34)),W34&lt;1,W34&gt;31)),"품목3 일자는 1~31 사이 숫자로 적어 주십시오. ","")&amp;IF(LENB(X34)&gt;100,"품목3 이름이 100byte(한글 50자)를 넘습니다. ","")&amp;IF(LENB(Y34)&gt;60,"품목3 규격이 60byte를 넘습니다. ","")&amp;IF(N(Z34)&gt;=10^10,"품목3 수량이 너무 큽니다(정수 10자리까지). ","")&amp;IF(N(AA34)&gt;=10^13,"품목3 단가가 너무 큽니다(정수 13자리까지). ","")&amp;IF(ROUND(N(Z34)*100,0)&lt;&gt;N(Z34)*100,"품목3 수량은 소수점 둘째 자리까지입니다. ","")&amp;IF(AND(AE34&lt;&gt;"",OR(NOT(ISNUMBER(AD34)),AD34&lt;1,AD34&gt;31)),"품목4 일자는 1~31 사이 숫자로 적어 주십시오. ","")&amp;IF(LENB(AE34)&gt;100,"품목4 이름이 100byte(한글 50자)를 넘습니다. ","")&amp;IF(LENB(AF34)&gt;60,"품목4 규격이 60byte를 넘습니다. ","")&amp;IF(N(AG34)&gt;=10^10,"품목4 수량이 너무 큽니다(정수 10자리까지). ","")&amp;IF(N(AH34)&gt;=10^13,"품목4 단가가 너무 큽니다(정수 13자리까지). ","")&amp;IF(ROUND(N(AG34)*100,0)&lt;&gt;N(AG34)*100,"품목4 수량은 소수점 둘째 자리까지입니다. ",""))="","OK",TRIM(IF(NOT(OR(AND(ISNUMBER(B34),B34&gt;=36526,B34&lt;=73050),AND(ISNUMBER(B34),B34&gt;=20000101,B34&lt;=29991231),AND(NOT(ISNUMBER(B34)),LEN(B34)=8,ISNUMBER(VALUE(B34))))),"작성일자를 2026-09-19 또는 20260919 처럼 적어 주십시오. ","")&amp;IF(OR(C34="",AND(C34&lt;&gt;"일반",C34&lt;&gt;"영세율")),"종류를 일반 또는 영세율로 골라 주십시오. ","")&amp;IF(OR(D34="",AND(D34&lt;&gt;"영수",D34&lt;&gt;"청구")),"영수 또는 청구를 골라 주십시오. ","")&amp;IF(E34="","거래처를 골라 주십시오. ","")&amp;IF(AND(E34&lt;&gt;"",COUNTIF(거래처!$A$4:$A$43,SUBSTITUTE(SUBSTITUTE(SUBSTITUTE(E34,"~","~~"),"*","~*"),"?","~?"))=0),"거래처 시트에 없는 이름입니다. ","")&amp;IF(AND(E34&lt;&gt;"",COUNTIF(거래처!$A$4:$A$43,SUBSTITUTE(SUBSTITUTE(SUBSTITUTE(E34,"~","~~"),"*","~*"),"?","~?"))&gt;1),"거래처 시트에 같은 상호가 둘 이상입니다. ","")&amp;IF(AND(E34&lt;&gt;"",LEN(SUBSTITUTE(SUBSTITUTE(IFERROR(VLOOKUP(SUBSTITUTE(SUBSTITUTE(SUBSTITUTE(E34,"~","~~"),"*","~*"),"?","~?"),거래처!$A$4:$I$43,2,FALSE),""),"-","")," ",""))&lt;&gt;10,LEN(SUBSTITUTE(SUBSTITUTE(IFERROR(VLOOKUP(SUBSTITUTE(SUBSTITUTE(SUBSTITUTE(E34,"~","~~"),"*","~*"),"?","~?"),거래처!$A$4:$I$43,2,FALSE),""),"-","")," ",""))&lt;&gt;13),"거래처 등록번호가 10자리(사업자) 또는 13자리(주민)가 아닙니다. ","")&amp;IF(J34="","품목을 한 줄 이상 적어 주십시오. ","")&amp;IF(N(F34)=0,"공급가액 합계가 0입니다. 맞으면 그대로 두셔도 됩니다. ","")&amp;IF(AND(C34="영세율",N(G34)&lt;&gt;0),"영세율인데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","")&amp;IF(LENB(IFERROR(VLOOKUP(SUBSTITUTE(SUBSTITUTE(SUBSTITUTE(E34,"~","~~"),"*","~*"),"?","~?"),거래처!$A$4:$I$43,1,FALSE),""))&gt;70,"거래처 상호가 70byte(한글 35자)를 넘습니다. ","")&amp;IF(LEN(IFERROR(VLOOKUP(SUBSTITUTE(SUBSTITUTE(SUBSTITUTE(E34,"~","~~"),"*","~*"),"?","~?"),거래처!$A$4:$I$43,3,FALSE),""))&gt;4,"거래처 종사업장번호는 4자리까지입니다. ","")&amp;IF(AND(J34&lt;&gt;"",OR(NOT(ISNUMBER(I34)),I34&lt;1,I34&gt;31)),"품목1 일자는 1~31 사이 숫자로 적어 주십시오. ","")&amp;IF(LENB(J34)&gt;100,"품목1 이름이 100byte(한글 50자)를 넘습니다. ","")&amp;IF(LENB(K34)&gt;60,"품목1 규격이 60byte를 넘습니다. ","")&amp;IF(N(L34)&gt;=10^10,"품목1 수량이 너무 큽니다(정수 10자리까지). ","")&amp;IF(N(M34)&gt;=10^13,"품목1 단가가 너무 큽니다(정수 13자리까지). ","")&amp;IF(ROUND(N(L34)*100,0)&lt;&gt;N(L34)*100,"품목1 수량은 소수점 둘째 자리까지입니다. ","")&amp;IF(AND(Q34&lt;&gt;"",OR(NOT(ISNUMBER(P34)),P34&lt;1,P34&gt;31)),"품목2 일자는 1~31 사이 숫자로 적어 주십시오. ","")&amp;IF(LENB(Q34)&gt;100,"품목2 이름이 100byte(한글 50자)를 넘습니다. ","")&amp;IF(LENB(R34)&gt;60,"품목2 규격이 60byte를 넘습니다. ","")&amp;IF(N(S34)&gt;=10^10,"품목2 수량이 너무 큽니다(정수 10자리까지). ","")&amp;IF(N(T34)&gt;=10^13,"품목2 단가가 너무 큽니다(정수 13자리까지). ","")&amp;IF(ROUND(N(S34)*100,0)&lt;&gt;N(S34)*100,"품목2 수량은 소수점 둘째 자리까지입니다. ","")&amp;IF(AND(X34&lt;&gt;"",OR(NOT(ISNUMBER(W34)),W34&lt;1,W34&gt;31)),"품목3 일자는 1~31 사이 숫자로 적어 주십시오. ","")&amp;IF(LENB(X34)&gt;100,"품목3 이름이 100byte(한글 50자)를 넘습니다. ","")&amp;IF(LENB(Y34)&gt;60,"품목3 규격이 60byte를 넘습니다. ","")&amp;IF(N(Z34)&gt;=10^10,"품목3 수량이 너무 큽니다(정수 10자리까지). ","")&amp;IF(N(AA34)&gt;=10^13,"품목3 단가가 너무 큽니다(정수 13자리까지). ","")&amp;IF(ROUND(N(Z34)*100,0)&lt;&gt;N(Z34)*100,"품목3 수량은 소수점 둘째 자리까지입니다. ","")&amp;IF(AND(AE34&lt;&gt;"",OR(NOT(ISNUMBER(AD34)),AD34&lt;1,AD34&gt;31)),"품목4 일자는 1~31 사이 숫자로 적어 주십시오. ","")&amp;IF(LENB(AE34)&gt;100,"품목4 이름이 100byte(한글 50자)를 넘습니다. ","")&amp;IF(LENB(AF34)&gt;60,"품목4 규격이 60byte를 넘습니다. ","")&amp;IF(N(AG34)&gt;=10^10,"품목4 수량이 너무 큽니다(정수 10자리까지). ","")&amp;IF(N(AH34)&gt;=10^13,"품목4 단가가 너무 큽니다(정수 13자리까지). ","")&amp;IF(ROUND(N(AG34)*100,0)&lt;&gt;N(AG34)*100,"품목4 수량은 소수점 둘째 자리까지입니다. ",""))))</f>
        <v/>
      </c>
      <c r="B34" s="11" t="n"/>
      <c r="C34" s="11" t="n"/>
      <c r="D34" s="11" t="n"/>
      <c r="E34" s="11" t="n"/>
      <c r="F34" s="12">
        <f>IF(B34="","",N(N34)+N(U34)+N(AB34)+N(AI34))</f>
        <v/>
      </c>
      <c r="G34" s="12">
        <f>IF(B34="","",N(O34)+N(V34)+N(AC34)+N(AJ34))</f>
        <v/>
      </c>
      <c r="H34" s="11" t="n"/>
      <c r="I34" s="13" t="n"/>
      <c r="J34" s="11" t="n"/>
      <c r="K34" s="11" t="n"/>
      <c r="L34" s="11" t="n"/>
      <c r="M34" s="11" t="n"/>
      <c r="N34" s="12">
        <f>IF(OR(J34="",L34="",M34=""),"",ROUND(L34*M34,0))</f>
        <v/>
      </c>
      <c r="O34" s="12">
        <f>IF(N34="","",IF($C34="영세율",0,ROUND(N34*0.1,0)))</f>
        <v/>
      </c>
      <c r="P34" s="13" t="n"/>
      <c r="Q34" s="11" t="n"/>
      <c r="R34" s="11" t="n"/>
      <c r="S34" s="11" t="n"/>
      <c r="T34" s="11" t="n"/>
      <c r="U34" s="12">
        <f>IF(OR(Q34="",S34="",T34=""),"",ROUND(S34*T34,0))</f>
        <v/>
      </c>
      <c r="V34" s="12">
        <f>IF(U34="","",IF($C34="영세율",0,ROUND(U34*0.1,0)))</f>
        <v/>
      </c>
      <c r="W34" s="13" t="n"/>
      <c r="X34" s="11" t="n"/>
      <c r="Y34" s="11" t="n"/>
      <c r="Z34" s="11" t="n"/>
      <c r="AA34" s="11" t="n"/>
      <c r="AB34" s="12">
        <f>IF(OR(X34="",Z34="",AA34=""),"",ROUND(Z34*AA34,0))</f>
        <v/>
      </c>
      <c r="AC34" s="12">
        <f>IF(AB34="","",IF($C34="영세율",0,ROUND(AB34*0.1,0)))</f>
        <v/>
      </c>
      <c r="AD34" s="13" t="n"/>
      <c r="AE34" s="11" t="n"/>
      <c r="AF34" s="11" t="n"/>
      <c r="AG34" s="11" t="n"/>
      <c r="AH34" s="11" t="n"/>
      <c r="AI34" s="12">
        <f>IF(OR(AE34="",AG34="",AH34=""),"",ROUND(AG34*AH34,0))</f>
        <v/>
      </c>
      <c r="AJ34" s="12">
        <f>IF(AI34="","",IF($C34="영세율",0,ROUND(AI34*0.1,0)))</f>
        <v/>
      </c>
    </row>
    <row r="35" ht="18" customHeight="1">
      <c r="A35" s="10">
        <f>IF(B35="","",IF(TRIM(IF(NOT(OR(AND(ISNUMBER(B35),B35&gt;=36526,B35&lt;=73050),AND(ISNUMBER(B35),B35&gt;=20000101,B35&lt;=29991231),AND(NOT(ISNUMBER(B35)),LEN(B35)=8,ISNUMBER(VALUE(B35))))),"작성일자를 2026-09-19 또는 20260919 처럼 적어 주십시오. ","")&amp;IF(OR(C35="",AND(C35&lt;&gt;"일반",C35&lt;&gt;"영세율")),"종류를 일반 또는 영세율로 골라 주십시오. ","")&amp;IF(OR(D35="",AND(D35&lt;&gt;"영수",D35&lt;&gt;"청구")),"영수 또는 청구를 골라 주십시오. ","")&amp;IF(E35="","거래처를 골라 주십시오. ","")&amp;IF(AND(E35&lt;&gt;"",COUNTIF(거래처!$A$4:$A$43,SUBSTITUTE(SUBSTITUTE(SUBSTITUTE(E35,"~","~~"),"*","~*"),"?","~?"))=0),"거래처 시트에 없는 이름입니다. ","")&amp;IF(AND(E35&lt;&gt;"",COUNTIF(거래처!$A$4:$A$43,SUBSTITUTE(SUBSTITUTE(SUBSTITUTE(E35,"~","~~"),"*","~*"),"?","~?"))&gt;1),"거래처 시트에 같은 상호가 둘 이상입니다. ","")&amp;IF(AND(E35&lt;&gt;"",LEN(SUBSTITUTE(SUBSTITUTE(IFERROR(VLOOKUP(SUBSTITUTE(SUBSTITUTE(SUBSTITUTE(E35,"~","~~"),"*","~*"),"?","~?"),거래처!$A$4:$I$43,2,FALSE),""),"-","")," ",""))&lt;&gt;10,LEN(SUBSTITUTE(SUBSTITUTE(IFERROR(VLOOKUP(SUBSTITUTE(SUBSTITUTE(SUBSTITUTE(E35,"~","~~"),"*","~*"),"?","~?"),거래처!$A$4:$I$43,2,FALSE),""),"-","")," ",""))&lt;&gt;13),"거래처 등록번호가 10자리(사업자) 또는 13자리(주민)가 아닙니다. ","")&amp;IF(J35="","품목을 한 줄 이상 적어 주십시오. ","")&amp;IF(N(F35)=0,"공급가액 합계가 0입니다. 맞으면 그대로 두셔도 됩니다. ","")&amp;IF(AND(C35="영세율",N(G35)&lt;&gt;0),"영세율인데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","")&amp;IF(LENB(IFERROR(VLOOKUP(SUBSTITUTE(SUBSTITUTE(SUBSTITUTE(E35,"~","~~"),"*","~*"),"?","~?"),거래처!$A$4:$I$43,1,FALSE),""))&gt;70,"거래처 상호가 70byte(한글 35자)를 넘습니다. ","")&amp;IF(LEN(IFERROR(VLOOKUP(SUBSTITUTE(SUBSTITUTE(SUBSTITUTE(E35,"~","~~"),"*","~*"),"?","~?"),거래처!$A$4:$I$43,3,FALSE),""))&gt;4,"거래처 종사업장번호는 4자리까지입니다. ","")&amp;IF(AND(J35&lt;&gt;"",OR(NOT(ISNUMBER(I35)),I35&lt;1,I35&gt;31)),"품목1 일자는 1~31 사이 숫자로 적어 주십시오. ","")&amp;IF(LENB(J35)&gt;100,"품목1 이름이 100byte(한글 50자)를 넘습니다. ","")&amp;IF(LENB(K35)&gt;60,"품목1 규격이 60byte를 넘습니다. ","")&amp;IF(N(L35)&gt;=10^10,"품목1 수량이 너무 큽니다(정수 10자리까지). ","")&amp;IF(N(M35)&gt;=10^13,"품목1 단가가 너무 큽니다(정수 13자리까지). ","")&amp;IF(ROUND(N(L35)*100,0)&lt;&gt;N(L35)*100,"품목1 수량은 소수점 둘째 자리까지입니다. ","")&amp;IF(AND(Q35&lt;&gt;"",OR(NOT(ISNUMBER(P35)),P35&lt;1,P35&gt;31)),"품목2 일자는 1~31 사이 숫자로 적어 주십시오. ","")&amp;IF(LENB(Q35)&gt;100,"품목2 이름이 100byte(한글 50자)를 넘습니다. ","")&amp;IF(LENB(R35)&gt;60,"품목2 규격이 60byte를 넘습니다. ","")&amp;IF(N(S35)&gt;=10^10,"품목2 수량이 너무 큽니다(정수 10자리까지). ","")&amp;IF(N(T35)&gt;=10^13,"품목2 단가가 너무 큽니다(정수 13자리까지). ","")&amp;IF(ROUND(N(S35)*100,0)&lt;&gt;N(S35)*100,"품목2 수량은 소수점 둘째 자리까지입니다. ","")&amp;IF(AND(X35&lt;&gt;"",OR(NOT(ISNUMBER(W35)),W35&lt;1,W35&gt;31)),"품목3 일자는 1~31 사이 숫자로 적어 주십시오. ","")&amp;IF(LENB(X35)&gt;100,"품목3 이름이 100byte(한글 50자)를 넘습니다. ","")&amp;IF(LENB(Y35)&gt;60,"품목3 규격이 60byte를 넘습니다. ","")&amp;IF(N(Z35)&gt;=10^10,"품목3 수량이 너무 큽니다(정수 10자리까지). ","")&amp;IF(N(AA35)&gt;=10^13,"품목3 단가가 너무 큽니다(정수 13자리까지). ","")&amp;IF(ROUND(N(Z35)*100,0)&lt;&gt;N(Z35)*100,"품목3 수량은 소수점 둘째 자리까지입니다. ","")&amp;IF(AND(AE35&lt;&gt;"",OR(NOT(ISNUMBER(AD35)),AD35&lt;1,AD35&gt;31)),"품목4 일자는 1~31 사이 숫자로 적어 주십시오. ","")&amp;IF(LENB(AE35)&gt;100,"품목4 이름이 100byte(한글 50자)를 넘습니다. ","")&amp;IF(LENB(AF35)&gt;60,"품목4 규격이 60byte를 넘습니다. ","")&amp;IF(N(AG35)&gt;=10^10,"품목4 수량이 너무 큽니다(정수 10자리까지). ","")&amp;IF(N(AH35)&gt;=10^13,"품목4 단가가 너무 큽니다(정수 13자리까지). ","")&amp;IF(ROUND(N(AG35)*100,0)&lt;&gt;N(AG35)*100,"품목4 수량은 소수점 둘째 자리까지입니다. ",""))="","OK",TRIM(IF(NOT(OR(AND(ISNUMBER(B35),B35&gt;=36526,B35&lt;=73050),AND(ISNUMBER(B35),B35&gt;=20000101,B35&lt;=29991231),AND(NOT(ISNUMBER(B35)),LEN(B35)=8,ISNUMBER(VALUE(B35))))),"작성일자를 2026-09-19 또는 20260919 처럼 적어 주십시오. ","")&amp;IF(OR(C35="",AND(C35&lt;&gt;"일반",C35&lt;&gt;"영세율")),"종류를 일반 또는 영세율로 골라 주십시오. ","")&amp;IF(OR(D35="",AND(D35&lt;&gt;"영수",D35&lt;&gt;"청구")),"영수 또는 청구를 골라 주십시오. ","")&amp;IF(E35="","거래처를 골라 주십시오. ","")&amp;IF(AND(E35&lt;&gt;"",COUNTIF(거래처!$A$4:$A$43,SUBSTITUTE(SUBSTITUTE(SUBSTITUTE(E35,"~","~~"),"*","~*"),"?","~?"))=0),"거래처 시트에 없는 이름입니다. ","")&amp;IF(AND(E35&lt;&gt;"",COUNTIF(거래처!$A$4:$A$43,SUBSTITUTE(SUBSTITUTE(SUBSTITUTE(E35,"~","~~"),"*","~*"),"?","~?"))&gt;1),"거래처 시트에 같은 상호가 둘 이상입니다. ","")&amp;IF(AND(E35&lt;&gt;"",LEN(SUBSTITUTE(SUBSTITUTE(IFERROR(VLOOKUP(SUBSTITUTE(SUBSTITUTE(SUBSTITUTE(E35,"~","~~"),"*","~*"),"?","~?"),거래처!$A$4:$I$43,2,FALSE),""),"-","")," ",""))&lt;&gt;10,LEN(SUBSTITUTE(SUBSTITUTE(IFERROR(VLOOKUP(SUBSTITUTE(SUBSTITUTE(SUBSTITUTE(E35,"~","~~"),"*","~*"),"?","~?"),거래처!$A$4:$I$43,2,FALSE),""),"-","")," ",""))&lt;&gt;13),"거래처 등록번호가 10자리(사업자) 또는 13자리(주민)가 아닙니다. ","")&amp;IF(J35="","품목을 한 줄 이상 적어 주십시오. ","")&amp;IF(N(F35)=0,"공급가액 합계가 0입니다. 맞으면 그대로 두셔도 됩니다. ","")&amp;IF(AND(C35="영세율",N(G35)&lt;&gt;0),"영세율인데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","")&amp;IF(LENB(IFERROR(VLOOKUP(SUBSTITUTE(SUBSTITUTE(SUBSTITUTE(E35,"~","~~"),"*","~*"),"?","~?"),거래처!$A$4:$I$43,1,FALSE),""))&gt;70,"거래처 상호가 70byte(한글 35자)를 넘습니다. ","")&amp;IF(LEN(IFERROR(VLOOKUP(SUBSTITUTE(SUBSTITUTE(SUBSTITUTE(E35,"~","~~"),"*","~*"),"?","~?"),거래처!$A$4:$I$43,3,FALSE),""))&gt;4,"거래처 종사업장번호는 4자리까지입니다. ","")&amp;IF(AND(J35&lt;&gt;"",OR(NOT(ISNUMBER(I35)),I35&lt;1,I35&gt;31)),"품목1 일자는 1~31 사이 숫자로 적어 주십시오. ","")&amp;IF(LENB(J35)&gt;100,"품목1 이름이 100byte(한글 50자)를 넘습니다. ","")&amp;IF(LENB(K35)&gt;60,"품목1 규격이 60byte를 넘습니다. ","")&amp;IF(N(L35)&gt;=10^10,"품목1 수량이 너무 큽니다(정수 10자리까지). ","")&amp;IF(N(M35)&gt;=10^13,"품목1 단가가 너무 큽니다(정수 13자리까지). ","")&amp;IF(ROUND(N(L35)*100,0)&lt;&gt;N(L35)*100,"품목1 수량은 소수점 둘째 자리까지입니다. ","")&amp;IF(AND(Q35&lt;&gt;"",OR(NOT(ISNUMBER(P35)),P35&lt;1,P35&gt;31)),"품목2 일자는 1~31 사이 숫자로 적어 주십시오. ","")&amp;IF(LENB(Q35)&gt;100,"품목2 이름이 100byte(한글 50자)를 넘습니다. ","")&amp;IF(LENB(R35)&gt;60,"품목2 규격이 60byte를 넘습니다. ","")&amp;IF(N(S35)&gt;=10^10,"품목2 수량이 너무 큽니다(정수 10자리까지). ","")&amp;IF(N(T35)&gt;=10^13,"품목2 단가가 너무 큽니다(정수 13자리까지). ","")&amp;IF(ROUND(N(S35)*100,0)&lt;&gt;N(S35)*100,"품목2 수량은 소수점 둘째 자리까지입니다. ","")&amp;IF(AND(X35&lt;&gt;"",OR(NOT(ISNUMBER(W35)),W35&lt;1,W35&gt;31)),"품목3 일자는 1~31 사이 숫자로 적어 주십시오. ","")&amp;IF(LENB(X35)&gt;100,"품목3 이름이 100byte(한글 50자)를 넘습니다. ","")&amp;IF(LENB(Y35)&gt;60,"품목3 규격이 60byte를 넘습니다. ","")&amp;IF(N(Z35)&gt;=10^10,"품목3 수량이 너무 큽니다(정수 10자리까지). ","")&amp;IF(N(AA35)&gt;=10^13,"품목3 단가가 너무 큽니다(정수 13자리까지). ","")&amp;IF(ROUND(N(Z35)*100,0)&lt;&gt;N(Z35)*100,"품목3 수량은 소수점 둘째 자리까지입니다. ","")&amp;IF(AND(AE35&lt;&gt;"",OR(NOT(ISNUMBER(AD35)),AD35&lt;1,AD35&gt;31)),"품목4 일자는 1~31 사이 숫자로 적어 주십시오. ","")&amp;IF(LENB(AE35)&gt;100,"품목4 이름이 100byte(한글 50자)를 넘습니다. ","")&amp;IF(LENB(AF35)&gt;60,"품목4 규격이 60byte를 넘습니다. ","")&amp;IF(N(AG35)&gt;=10^10,"품목4 수량이 너무 큽니다(정수 10자리까지). ","")&amp;IF(N(AH35)&gt;=10^13,"품목4 단가가 너무 큽니다(정수 13자리까지). ","")&amp;IF(ROUND(N(AG35)*100,0)&lt;&gt;N(AG35)*100,"품목4 수량은 소수점 둘째 자리까지입니다. ",""))))</f>
        <v/>
      </c>
      <c r="B35" s="11" t="n"/>
      <c r="C35" s="11" t="n"/>
      <c r="D35" s="11" t="n"/>
      <c r="E35" s="11" t="n"/>
      <c r="F35" s="12">
        <f>IF(B35="","",N(N35)+N(U35)+N(AB35)+N(AI35))</f>
        <v/>
      </c>
      <c r="G35" s="12">
        <f>IF(B35="","",N(O35)+N(V35)+N(AC35)+N(AJ35))</f>
        <v/>
      </c>
      <c r="H35" s="11" t="n"/>
      <c r="I35" s="13" t="n"/>
      <c r="J35" s="11" t="n"/>
      <c r="K35" s="11" t="n"/>
      <c r="L35" s="11" t="n"/>
      <c r="M35" s="11" t="n"/>
      <c r="N35" s="12">
        <f>IF(OR(J35="",L35="",M35=""),"",ROUND(L35*M35,0))</f>
        <v/>
      </c>
      <c r="O35" s="12">
        <f>IF(N35="","",IF($C35="영세율",0,ROUND(N35*0.1,0)))</f>
        <v/>
      </c>
      <c r="P35" s="13" t="n"/>
      <c r="Q35" s="11" t="n"/>
      <c r="R35" s="11" t="n"/>
      <c r="S35" s="11" t="n"/>
      <c r="T35" s="11" t="n"/>
      <c r="U35" s="12">
        <f>IF(OR(Q35="",S35="",T35=""),"",ROUND(S35*T35,0))</f>
        <v/>
      </c>
      <c r="V35" s="12">
        <f>IF(U35="","",IF($C35="영세율",0,ROUND(U35*0.1,0)))</f>
        <v/>
      </c>
      <c r="W35" s="13" t="n"/>
      <c r="X35" s="11" t="n"/>
      <c r="Y35" s="11" t="n"/>
      <c r="Z35" s="11" t="n"/>
      <c r="AA35" s="11" t="n"/>
      <c r="AB35" s="12">
        <f>IF(OR(X35="",Z35="",AA35=""),"",ROUND(Z35*AA35,0))</f>
        <v/>
      </c>
      <c r="AC35" s="12">
        <f>IF(AB35="","",IF($C35="영세율",0,ROUND(AB35*0.1,0)))</f>
        <v/>
      </c>
      <c r="AD35" s="13" t="n"/>
      <c r="AE35" s="11" t="n"/>
      <c r="AF35" s="11" t="n"/>
      <c r="AG35" s="11" t="n"/>
      <c r="AH35" s="11" t="n"/>
      <c r="AI35" s="12">
        <f>IF(OR(AE35="",AG35="",AH35=""),"",ROUND(AG35*AH35,0))</f>
        <v/>
      </c>
      <c r="AJ35" s="12">
        <f>IF(AI35="","",IF($C35="영세율",0,ROUND(AI35*0.1,0)))</f>
        <v/>
      </c>
    </row>
    <row r="36" ht="18" customHeight="1">
      <c r="A36" s="10">
        <f>IF(B36="","",IF(TRIM(IF(NOT(OR(AND(ISNUMBER(B36),B36&gt;=36526,B36&lt;=73050),AND(ISNUMBER(B36),B36&gt;=20000101,B36&lt;=29991231),AND(NOT(ISNUMBER(B36)),LEN(B36)=8,ISNUMBER(VALUE(B36))))),"작성일자를 2026-09-19 또는 20260919 처럼 적어 주십시오. ","")&amp;IF(OR(C36="",AND(C36&lt;&gt;"일반",C36&lt;&gt;"영세율")),"종류를 일반 또는 영세율로 골라 주십시오. ","")&amp;IF(OR(D36="",AND(D36&lt;&gt;"영수",D36&lt;&gt;"청구")),"영수 또는 청구를 골라 주십시오. ","")&amp;IF(E36="","거래처를 골라 주십시오. ","")&amp;IF(AND(E36&lt;&gt;"",COUNTIF(거래처!$A$4:$A$43,SUBSTITUTE(SUBSTITUTE(SUBSTITUTE(E36,"~","~~"),"*","~*"),"?","~?"))=0),"거래처 시트에 없는 이름입니다. ","")&amp;IF(AND(E36&lt;&gt;"",COUNTIF(거래처!$A$4:$A$43,SUBSTITUTE(SUBSTITUTE(SUBSTITUTE(E36,"~","~~"),"*","~*"),"?","~?"))&gt;1),"거래처 시트에 같은 상호가 둘 이상입니다. ","")&amp;IF(AND(E36&lt;&gt;"",LEN(SUBSTITUTE(SUBSTITUTE(IFERROR(VLOOKUP(SUBSTITUTE(SUBSTITUTE(SUBSTITUTE(E36,"~","~~"),"*","~*"),"?","~?"),거래처!$A$4:$I$43,2,FALSE),""),"-","")," ",""))&lt;&gt;10,LEN(SUBSTITUTE(SUBSTITUTE(IFERROR(VLOOKUP(SUBSTITUTE(SUBSTITUTE(SUBSTITUTE(E36,"~","~~"),"*","~*"),"?","~?"),거래처!$A$4:$I$43,2,FALSE),""),"-","")," ",""))&lt;&gt;13),"거래처 등록번호가 10자리(사업자) 또는 13자리(주민)가 아닙니다. ","")&amp;IF(J36="","품목을 한 줄 이상 적어 주십시오. ","")&amp;IF(N(F36)=0,"공급가액 합계가 0입니다. 맞으면 그대로 두셔도 됩니다. ","")&amp;IF(AND(C36="영세율",N(G36)&lt;&gt;0),"영세율인데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","")&amp;IF(LENB(IFERROR(VLOOKUP(SUBSTITUTE(SUBSTITUTE(SUBSTITUTE(E36,"~","~~"),"*","~*"),"?","~?"),거래처!$A$4:$I$43,1,FALSE),""))&gt;70,"거래처 상호가 70byte(한글 35자)를 넘습니다. ","")&amp;IF(LEN(IFERROR(VLOOKUP(SUBSTITUTE(SUBSTITUTE(SUBSTITUTE(E36,"~","~~"),"*","~*"),"?","~?"),거래처!$A$4:$I$43,3,FALSE),""))&gt;4,"거래처 종사업장번호는 4자리까지입니다. ","")&amp;IF(AND(J36&lt;&gt;"",OR(NOT(ISNUMBER(I36)),I36&lt;1,I36&gt;31)),"품목1 일자는 1~31 사이 숫자로 적어 주십시오. ","")&amp;IF(LENB(J36)&gt;100,"품목1 이름이 100byte(한글 50자)를 넘습니다. ","")&amp;IF(LENB(K36)&gt;60,"품목1 규격이 60byte를 넘습니다. ","")&amp;IF(N(L36)&gt;=10^10,"품목1 수량이 너무 큽니다(정수 10자리까지). ","")&amp;IF(N(M36)&gt;=10^13,"품목1 단가가 너무 큽니다(정수 13자리까지). ","")&amp;IF(ROUND(N(L36)*100,0)&lt;&gt;N(L36)*100,"품목1 수량은 소수점 둘째 자리까지입니다. ","")&amp;IF(AND(Q36&lt;&gt;"",OR(NOT(ISNUMBER(P36)),P36&lt;1,P36&gt;31)),"품목2 일자는 1~31 사이 숫자로 적어 주십시오. ","")&amp;IF(LENB(Q36)&gt;100,"품목2 이름이 100byte(한글 50자)를 넘습니다. ","")&amp;IF(LENB(R36)&gt;60,"품목2 규격이 60byte를 넘습니다. ","")&amp;IF(N(S36)&gt;=10^10,"품목2 수량이 너무 큽니다(정수 10자리까지). ","")&amp;IF(N(T36)&gt;=10^13,"품목2 단가가 너무 큽니다(정수 13자리까지). ","")&amp;IF(ROUND(N(S36)*100,0)&lt;&gt;N(S36)*100,"품목2 수량은 소수점 둘째 자리까지입니다. ","")&amp;IF(AND(X36&lt;&gt;"",OR(NOT(ISNUMBER(W36)),W36&lt;1,W36&gt;31)),"품목3 일자는 1~31 사이 숫자로 적어 주십시오. ","")&amp;IF(LENB(X36)&gt;100,"품목3 이름이 100byte(한글 50자)를 넘습니다. ","")&amp;IF(LENB(Y36)&gt;60,"품목3 규격이 60byte를 넘습니다. ","")&amp;IF(N(Z36)&gt;=10^10,"품목3 수량이 너무 큽니다(정수 10자리까지). ","")&amp;IF(N(AA36)&gt;=10^13,"품목3 단가가 너무 큽니다(정수 13자리까지). ","")&amp;IF(ROUND(N(Z36)*100,0)&lt;&gt;N(Z36)*100,"품목3 수량은 소수점 둘째 자리까지입니다. ","")&amp;IF(AND(AE36&lt;&gt;"",OR(NOT(ISNUMBER(AD36)),AD36&lt;1,AD36&gt;31)),"품목4 일자는 1~31 사이 숫자로 적어 주십시오. ","")&amp;IF(LENB(AE36)&gt;100,"품목4 이름이 100byte(한글 50자)를 넘습니다. ","")&amp;IF(LENB(AF36)&gt;60,"품목4 규격이 60byte를 넘습니다. ","")&amp;IF(N(AG36)&gt;=10^10,"품목4 수량이 너무 큽니다(정수 10자리까지). ","")&amp;IF(N(AH36)&gt;=10^13,"품목4 단가가 너무 큽니다(정수 13자리까지). ","")&amp;IF(ROUND(N(AG36)*100,0)&lt;&gt;N(AG36)*100,"품목4 수량은 소수점 둘째 자리까지입니다. ",""))="","OK",TRIM(IF(NOT(OR(AND(ISNUMBER(B36),B36&gt;=36526,B36&lt;=73050),AND(ISNUMBER(B36),B36&gt;=20000101,B36&lt;=29991231),AND(NOT(ISNUMBER(B36)),LEN(B36)=8,ISNUMBER(VALUE(B36))))),"작성일자를 2026-09-19 또는 20260919 처럼 적어 주십시오. ","")&amp;IF(OR(C36="",AND(C36&lt;&gt;"일반",C36&lt;&gt;"영세율")),"종류를 일반 또는 영세율로 골라 주십시오. ","")&amp;IF(OR(D36="",AND(D36&lt;&gt;"영수",D36&lt;&gt;"청구")),"영수 또는 청구를 골라 주십시오. ","")&amp;IF(E36="","거래처를 골라 주십시오. ","")&amp;IF(AND(E36&lt;&gt;"",COUNTIF(거래처!$A$4:$A$43,SUBSTITUTE(SUBSTITUTE(SUBSTITUTE(E36,"~","~~"),"*","~*"),"?","~?"))=0),"거래처 시트에 없는 이름입니다. ","")&amp;IF(AND(E36&lt;&gt;"",COUNTIF(거래처!$A$4:$A$43,SUBSTITUTE(SUBSTITUTE(SUBSTITUTE(E36,"~","~~"),"*","~*"),"?","~?"))&gt;1),"거래처 시트에 같은 상호가 둘 이상입니다. ","")&amp;IF(AND(E36&lt;&gt;"",LEN(SUBSTITUTE(SUBSTITUTE(IFERROR(VLOOKUP(SUBSTITUTE(SUBSTITUTE(SUBSTITUTE(E36,"~","~~"),"*","~*"),"?","~?"),거래처!$A$4:$I$43,2,FALSE),""),"-","")," ",""))&lt;&gt;10,LEN(SUBSTITUTE(SUBSTITUTE(IFERROR(VLOOKUP(SUBSTITUTE(SUBSTITUTE(SUBSTITUTE(E36,"~","~~"),"*","~*"),"?","~?"),거래처!$A$4:$I$43,2,FALSE),""),"-","")," ",""))&lt;&gt;13),"거래처 등록번호가 10자리(사업자) 또는 13자리(주민)가 아닙니다. ","")&amp;IF(J36="","품목을 한 줄 이상 적어 주십시오. ","")&amp;IF(N(F36)=0,"공급가액 합계가 0입니다. 맞으면 그대로 두셔도 됩니다. ","")&amp;IF(AND(C36="영세율",N(G36)&lt;&gt;0),"영세율인데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","")&amp;IF(LENB(IFERROR(VLOOKUP(SUBSTITUTE(SUBSTITUTE(SUBSTITUTE(E36,"~","~~"),"*","~*"),"?","~?"),거래처!$A$4:$I$43,1,FALSE),""))&gt;70,"거래처 상호가 70byte(한글 35자)를 넘습니다. ","")&amp;IF(LEN(IFERROR(VLOOKUP(SUBSTITUTE(SUBSTITUTE(SUBSTITUTE(E36,"~","~~"),"*","~*"),"?","~?"),거래처!$A$4:$I$43,3,FALSE),""))&gt;4,"거래처 종사업장번호는 4자리까지입니다. ","")&amp;IF(AND(J36&lt;&gt;"",OR(NOT(ISNUMBER(I36)),I36&lt;1,I36&gt;31)),"품목1 일자는 1~31 사이 숫자로 적어 주십시오. ","")&amp;IF(LENB(J36)&gt;100,"품목1 이름이 100byte(한글 50자)를 넘습니다. ","")&amp;IF(LENB(K36)&gt;60,"품목1 규격이 60byte를 넘습니다. ","")&amp;IF(N(L36)&gt;=10^10,"품목1 수량이 너무 큽니다(정수 10자리까지). ","")&amp;IF(N(M36)&gt;=10^13,"품목1 단가가 너무 큽니다(정수 13자리까지). ","")&amp;IF(ROUND(N(L36)*100,0)&lt;&gt;N(L36)*100,"품목1 수량은 소수점 둘째 자리까지입니다. ","")&amp;IF(AND(Q36&lt;&gt;"",OR(NOT(ISNUMBER(P36)),P36&lt;1,P36&gt;31)),"품목2 일자는 1~31 사이 숫자로 적어 주십시오. ","")&amp;IF(LENB(Q36)&gt;100,"품목2 이름이 100byte(한글 50자)를 넘습니다. ","")&amp;IF(LENB(R36)&gt;60,"품목2 규격이 60byte를 넘습니다. ","")&amp;IF(N(S36)&gt;=10^10,"품목2 수량이 너무 큽니다(정수 10자리까지). ","")&amp;IF(N(T36)&gt;=10^13,"품목2 단가가 너무 큽니다(정수 13자리까지). ","")&amp;IF(ROUND(N(S36)*100,0)&lt;&gt;N(S36)*100,"품목2 수량은 소수점 둘째 자리까지입니다. ","")&amp;IF(AND(X36&lt;&gt;"",OR(NOT(ISNUMBER(W36)),W36&lt;1,W36&gt;31)),"품목3 일자는 1~31 사이 숫자로 적어 주십시오. ","")&amp;IF(LENB(X36)&gt;100,"품목3 이름이 100byte(한글 50자)를 넘습니다. ","")&amp;IF(LENB(Y36)&gt;60,"품목3 규격이 60byte를 넘습니다. ","")&amp;IF(N(Z36)&gt;=10^10,"품목3 수량이 너무 큽니다(정수 10자리까지). ","")&amp;IF(N(AA36)&gt;=10^13,"품목3 단가가 너무 큽니다(정수 13자리까지). ","")&amp;IF(ROUND(N(Z36)*100,0)&lt;&gt;N(Z36)*100,"품목3 수량은 소수점 둘째 자리까지입니다. ","")&amp;IF(AND(AE36&lt;&gt;"",OR(NOT(ISNUMBER(AD36)),AD36&lt;1,AD36&gt;31)),"품목4 일자는 1~31 사이 숫자로 적어 주십시오. ","")&amp;IF(LENB(AE36)&gt;100,"품목4 이름이 100byte(한글 50자)를 넘습니다. ","")&amp;IF(LENB(AF36)&gt;60,"품목4 규격이 60byte를 넘습니다. ","")&amp;IF(N(AG36)&gt;=10^10,"품목4 수량이 너무 큽니다(정수 10자리까지). ","")&amp;IF(N(AH36)&gt;=10^13,"품목4 단가가 너무 큽니다(정수 13자리까지). ","")&amp;IF(ROUND(N(AG36)*100,0)&lt;&gt;N(AG36)*100,"품목4 수량은 소수점 둘째 자리까지입니다. ",""))))</f>
        <v/>
      </c>
      <c r="B36" s="11" t="n"/>
      <c r="C36" s="11" t="n"/>
      <c r="D36" s="11" t="n"/>
      <c r="E36" s="11" t="n"/>
      <c r="F36" s="12">
        <f>IF(B36="","",N(N36)+N(U36)+N(AB36)+N(AI36))</f>
        <v/>
      </c>
      <c r="G36" s="12">
        <f>IF(B36="","",N(O36)+N(V36)+N(AC36)+N(AJ36))</f>
        <v/>
      </c>
      <c r="H36" s="11" t="n"/>
      <c r="I36" s="13" t="n"/>
      <c r="J36" s="11" t="n"/>
      <c r="K36" s="11" t="n"/>
      <c r="L36" s="11" t="n"/>
      <c r="M36" s="11" t="n"/>
      <c r="N36" s="12">
        <f>IF(OR(J36="",L36="",M36=""),"",ROUND(L36*M36,0))</f>
        <v/>
      </c>
      <c r="O36" s="12">
        <f>IF(N36="","",IF($C36="영세율",0,ROUND(N36*0.1,0)))</f>
        <v/>
      </c>
      <c r="P36" s="13" t="n"/>
      <c r="Q36" s="11" t="n"/>
      <c r="R36" s="11" t="n"/>
      <c r="S36" s="11" t="n"/>
      <c r="T36" s="11" t="n"/>
      <c r="U36" s="12">
        <f>IF(OR(Q36="",S36="",T36=""),"",ROUND(S36*T36,0))</f>
        <v/>
      </c>
      <c r="V36" s="12">
        <f>IF(U36="","",IF($C36="영세율",0,ROUND(U36*0.1,0)))</f>
        <v/>
      </c>
      <c r="W36" s="13" t="n"/>
      <c r="X36" s="11" t="n"/>
      <c r="Y36" s="11" t="n"/>
      <c r="Z36" s="11" t="n"/>
      <c r="AA36" s="11" t="n"/>
      <c r="AB36" s="12">
        <f>IF(OR(X36="",Z36="",AA36=""),"",ROUND(Z36*AA36,0))</f>
        <v/>
      </c>
      <c r="AC36" s="12">
        <f>IF(AB36="","",IF($C36="영세율",0,ROUND(AB36*0.1,0)))</f>
        <v/>
      </c>
      <c r="AD36" s="13" t="n"/>
      <c r="AE36" s="11" t="n"/>
      <c r="AF36" s="11" t="n"/>
      <c r="AG36" s="11" t="n"/>
      <c r="AH36" s="11" t="n"/>
      <c r="AI36" s="12">
        <f>IF(OR(AE36="",AG36="",AH36=""),"",ROUND(AG36*AH36,0))</f>
        <v/>
      </c>
      <c r="AJ36" s="12">
        <f>IF(AI36="","",IF($C36="영세율",0,ROUND(AI36*0.1,0)))</f>
        <v/>
      </c>
    </row>
    <row r="37" ht="18" customHeight="1">
      <c r="A37" s="10">
        <f>IF(B37="","",IF(TRIM(IF(NOT(OR(AND(ISNUMBER(B37),B37&gt;=36526,B37&lt;=73050),AND(ISNUMBER(B37),B37&gt;=20000101,B37&lt;=29991231),AND(NOT(ISNUMBER(B37)),LEN(B37)=8,ISNUMBER(VALUE(B37))))),"작성일자를 2026-09-19 또는 20260919 처럼 적어 주십시오. ","")&amp;IF(OR(C37="",AND(C37&lt;&gt;"일반",C37&lt;&gt;"영세율")),"종류를 일반 또는 영세율로 골라 주십시오. ","")&amp;IF(OR(D37="",AND(D37&lt;&gt;"영수",D37&lt;&gt;"청구")),"영수 또는 청구를 골라 주십시오. ","")&amp;IF(E37="","거래처를 골라 주십시오. ","")&amp;IF(AND(E37&lt;&gt;"",COUNTIF(거래처!$A$4:$A$43,SUBSTITUTE(SUBSTITUTE(SUBSTITUTE(E37,"~","~~"),"*","~*"),"?","~?"))=0),"거래처 시트에 없는 이름입니다. ","")&amp;IF(AND(E37&lt;&gt;"",COUNTIF(거래처!$A$4:$A$43,SUBSTITUTE(SUBSTITUTE(SUBSTITUTE(E37,"~","~~"),"*","~*"),"?","~?"))&gt;1),"거래처 시트에 같은 상호가 둘 이상입니다. ","")&amp;IF(AND(E37&lt;&gt;"",LEN(SUBSTITUTE(SUBSTITUTE(IFERROR(VLOOKUP(SUBSTITUTE(SUBSTITUTE(SUBSTITUTE(E37,"~","~~"),"*","~*"),"?","~?"),거래처!$A$4:$I$43,2,FALSE),""),"-","")," ",""))&lt;&gt;10,LEN(SUBSTITUTE(SUBSTITUTE(IFERROR(VLOOKUP(SUBSTITUTE(SUBSTITUTE(SUBSTITUTE(E37,"~","~~"),"*","~*"),"?","~?"),거래처!$A$4:$I$43,2,FALSE),""),"-","")," ",""))&lt;&gt;13),"거래처 등록번호가 10자리(사업자) 또는 13자리(주민)가 아닙니다. ","")&amp;IF(J37="","품목을 한 줄 이상 적어 주십시오. ","")&amp;IF(N(F37)=0,"공급가액 합계가 0입니다. 맞으면 그대로 두셔도 됩니다. ","")&amp;IF(AND(C37="영세율",N(G37)&lt;&gt;0),"영세율인데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","")&amp;IF(LENB(IFERROR(VLOOKUP(SUBSTITUTE(SUBSTITUTE(SUBSTITUTE(E37,"~","~~"),"*","~*"),"?","~?"),거래처!$A$4:$I$43,1,FALSE),""))&gt;70,"거래처 상호가 70byte(한글 35자)를 넘습니다. ","")&amp;IF(LEN(IFERROR(VLOOKUP(SUBSTITUTE(SUBSTITUTE(SUBSTITUTE(E37,"~","~~"),"*","~*"),"?","~?"),거래처!$A$4:$I$43,3,FALSE),""))&gt;4,"거래처 종사업장번호는 4자리까지입니다. ","")&amp;IF(AND(J37&lt;&gt;"",OR(NOT(ISNUMBER(I37)),I37&lt;1,I37&gt;31)),"품목1 일자는 1~31 사이 숫자로 적어 주십시오. ","")&amp;IF(LENB(J37)&gt;100,"품목1 이름이 100byte(한글 50자)를 넘습니다. ","")&amp;IF(LENB(K37)&gt;60,"품목1 규격이 60byte를 넘습니다. ","")&amp;IF(N(L37)&gt;=10^10,"품목1 수량이 너무 큽니다(정수 10자리까지). ","")&amp;IF(N(M37)&gt;=10^13,"품목1 단가가 너무 큽니다(정수 13자리까지). ","")&amp;IF(ROUND(N(L37)*100,0)&lt;&gt;N(L37)*100,"품목1 수량은 소수점 둘째 자리까지입니다. ","")&amp;IF(AND(Q37&lt;&gt;"",OR(NOT(ISNUMBER(P37)),P37&lt;1,P37&gt;31)),"품목2 일자는 1~31 사이 숫자로 적어 주십시오. ","")&amp;IF(LENB(Q37)&gt;100,"품목2 이름이 100byte(한글 50자)를 넘습니다. ","")&amp;IF(LENB(R37)&gt;60,"품목2 규격이 60byte를 넘습니다. ","")&amp;IF(N(S37)&gt;=10^10,"품목2 수량이 너무 큽니다(정수 10자리까지). ","")&amp;IF(N(T37)&gt;=10^13,"품목2 단가가 너무 큽니다(정수 13자리까지). ","")&amp;IF(ROUND(N(S37)*100,0)&lt;&gt;N(S37)*100,"품목2 수량은 소수점 둘째 자리까지입니다. ","")&amp;IF(AND(X37&lt;&gt;"",OR(NOT(ISNUMBER(W37)),W37&lt;1,W37&gt;31)),"품목3 일자는 1~31 사이 숫자로 적어 주십시오. ","")&amp;IF(LENB(X37)&gt;100,"품목3 이름이 100byte(한글 50자)를 넘습니다. ","")&amp;IF(LENB(Y37)&gt;60,"품목3 규격이 60byte를 넘습니다. ","")&amp;IF(N(Z37)&gt;=10^10,"품목3 수량이 너무 큽니다(정수 10자리까지). ","")&amp;IF(N(AA37)&gt;=10^13,"품목3 단가가 너무 큽니다(정수 13자리까지). ","")&amp;IF(ROUND(N(Z37)*100,0)&lt;&gt;N(Z37)*100,"품목3 수량은 소수점 둘째 자리까지입니다. ","")&amp;IF(AND(AE37&lt;&gt;"",OR(NOT(ISNUMBER(AD37)),AD37&lt;1,AD37&gt;31)),"품목4 일자는 1~31 사이 숫자로 적어 주십시오. ","")&amp;IF(LENB(AE37)&gt;100,"품목4 이름이 100byte(한글 50자)를 넘습니다. ","")&amp;IF(LENB(AF37)&gt;60,"품목4 규격이 60byte를 넘습니다. ","")&amp;IF(N(AG37)&gt;=10^10,"품목4 수량이 너무 큽니다(정수 10자리까지). ","")&amp;IF(N(AH37)&gt;=10^13,"품목4 단가가 너무 큽니다(정수 13자리까지). ","")&amp;IF(ROUND(N(AG37)*100,0)&lt;&gt;N(AG37)*100,"품목4 수량은 소수점 둘째 자리까지입니다. ",""))="","OK",TRIM(IF(NOT(OR(AND(ISNUMBER(B37),B37&gt;=36526,B37&lt;=73050),AND(ISNUMBER(B37),B37&gt;=20000101,B37&lt;=29991231),AND(NOT(ISNUMBER(B37)),LEN(B37)=8,ISNUMBER(VALUE(B37))))),"작성일자를 2026-09-19 또는 20260919 처럼 적어 주십시오. ","")&amp;IF(OR(C37="",AND(C37&lt;&gt;"일반",C37&lt;&gt;"영세율")),"종류를 일반 또는 영세율로 골라 주십시오. ","")&amp;IF(OR(D37="",AND(D37&lt;&gt;"영수",D37&lt;&gt;"청구")),"영수 또는 청구를 골라 주십시오. ","")&amp;IF(E37="","거래처를 골라 주십시오. ","")&amp;IF(AND(E37&lt;&gt;"",COUNTIF(거래처!$A$4:$A$43,SUBSTITUTE(SUBSTITUTE(SUBSTITUTE(E37,"~","~~"),"*","~*"),"?","~?"))=0),"거래처 시트에 없는 이름입니다. ","")&amp;IF(AND(E37&lt;&gt;"",COUNTIF(거래처!$A$4:$A$43,SUBSTITUTE(SUBSTITUTE(SUBSTITUTE(E37,"~","~~"),"*","~*"),"?","~?"))&gt;1),"거래처 시트에 같은 상호가 둘 이상입니다. ","")&amp;IF(AND(E37&lt;&gt;"",LEN(SUBSTITUTE(SUBSTITUTE(IFERROR(VLOOKUP(SUBSTITUTE(SUBSTITUTE(SUBSTITUTE(E37,"~","~~"),"*","~*"),"?","~?"),거래처!$A$4:$I$43,2,FALSE),""),"-","")," ",""))&lt;&gt;10,LEN(SUBSTITUTE(SUBSTITUTE(IFERROR(VLOOKUP(SUBSTITUTE(SUBSTITUTE(SUBSTITUTE(E37,"~","~~"),"*","~*"),"?","~?"),거래처!$A$4:$I$43,2,FALSE),""),"-","")," ",""))&lt;&gt;13),"거래처 등록번호가 10자리(사업자) 또는 13자리(주민)가 아닙니다. ","")&amp;IF(J37="","품목을 한 줄 이상 적어 주십시오. ","")&amp;IF(N(F37)=0,"공급가액 합계가 0입니다. 맞으면 그대로 두셔도 됩니다. ","")&amp;IF(AND(C37="영세율",N(G37)&lt;&gt;0),"영세율인데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","")&amp;IF(LENB(IFERROR(VLOOKUP(SUBSTITUTE(SUBSTITUTE(SUBSTITUTE(E37,"~","~~"),"*","~*"),"?","~?"),거래처!$A$4:$I$43,1,FALSE),""))&gt;70,"거래처 상호가 70byte(한글 35자)를 넘습니다. ","")&amp;IF(LEN(IFERROR(VLOOKUP(SUBSTITUTE(SUBSTITUTE(SUBSTITUTE(E37,"~","~~"),"*","~*"),"?","~?"),거래처!$A$4:$I$43,3,FALSE),""))&gt;4,"거래처 종사업장번호는 4자리까지입니다. ","")&amp;IF(AND(J37&lt;&gt;"",OR(NOT(ISNUMBER(I37)),I37&lt;1,I37&gt;31)),"품목1 일자는 1~31 사이 숫자로 적어 주십시오. ","")&amp;IF(LENB(J37)&gt;100,"품목1 이름이 100byte(한글 50자)를 넘습니다. ","")&amp;IF(LENB(K37)&gt;60,"품목1 규격이 60byte를 넘습니다. ","")&amp;IF(N(L37)&gt;=10^10,"품목1 수량이 너무 큽니다(정수 10자리까지). ","")&amp;IF(N(M37)&gt;=10^13,"품목1 단가가 너무 큽니다(정수 13자리까지). ","")&amp;IF(ROUND(N(L37)*100,0)&lt;&gt;N(L37)*100,"품목1 수량은 소수점 둘째 자리까지입니다. ","")&amp;IF(AND(Q37&lt;&gt;"",OR(NOT(ISNUMBER(P37)),P37&lt;1,P37&gt;31)),"품목2 일자는 1~31 사이 숫자로 적어 주십시오. ","")&amp;IF(LENB(Q37)&gt;100,"품목2 이름이 100byte(한글 50자)를 넘습니다. ","")&amp;IF(LENB(R37)&gt;60,"품목2 규격이 60byte를 넘습니다. ","")&amp;IF(N(S37)&gt;=10^10,"품목2 수량이 너무 큽니다(정수 10자리까지). ","")&amp;IF(N(T37)&gt;=10^13,"품목2 단가가 너무 큽니다(정수 13자리까지). ","")&amp;IF(ROUND(N(S37)*100,0)&lt;&gt;N(S37)*100,"품목2 수량은 소수점 둘째 자리까지입니다. ","")&amp;IF(AND(X37&lt;&gt;"",OR(NOT(ISNUMBER(W37)),W37&lt;1,W37&gt;31)),"품목3 일자는 1~31 사이 숫자로 적어 주십시오. ","")&amp;IF(LENB(X37)&gt;100,"품목3 이름이 100byte(한글 50자)를 넘습니다. ","")&amp;IF(LENB(Y37)&gt;60,"품목3 규격이 60byte를 넘습니다. ","")&amp;IF(N(Z37)&gt;=10^10,"품목3 수량이 너무 큽니다(정수 10자리까지). ","")&amp;IF(N(AA37)&gt;=10^13,"품목3 단가가 너무 큽니다(정수 13자리까지). ","")&amp;IF(ROUND(N(Z37)*100,0)&lt;&gt;N(Z37)*100,"품목3 수량은 소수점 둘째 자리까지입니다. ","")&amp;IF(AND(AE37&lt;&gt;"",OR(NOT(ISNUMBER(AD37)),AD37&lt;1,AD37&gt;31)),"품목4 일자는 1~31 사이 숫자로 적어 주십시오. ","")&amp;IF(LENB(AE37)&gt;100,"품목4 이름이 100byte(한글 50자)를 넘습니다. ","")&amp;IF(LENB(AF37)&gt;60,"품목4 규격이 60byte를 넘습니다. ","")&amp;IF(N(AG37)&gt;=10^10,"품목4 수량이 너무 큽니다(정수 10자리까지). ","")&amp;IF(N(AH37)&gt;=10^13,"품목4 단가가 너무 큽니다(정수 13자리까지). ","")&amp;IF(ROUND(N(AG37)*100,0)&lt;&gt;N(AG37)*100,"품목4 수량은 소수점 둘째 자리까지입니다. ",""))))</f>
        <v/>
      </c>
      <c r="B37" s="11" t="n"/>
      <c r="C37" s="11" t="n"/>
      <c r="D37" s="11" t="n"/>
      <c r="E37" s="11" t="n"/>
      <c r="F37" s="12">
        <f>IF(B37="","",N(N37)+N(U37)+N(AB37)+N(AI37))</f>
        <v/>
      </c>
      <c r="G37" s="12">
        <f>IF(B37="","",N(O37)+N(V37)+N(AC37)+N(AJ37))</f>
        <v/>
      </c>
      <c r="H37" s="11" t="n"/>
      <c r="I37" s="13" t="n"/>
      <c r="J37" s="11" t="n"/>
      <c r="K37" s="11" t="n"/>
      <c r="L37" s="11" t="n"/>
      <c r="M37" s="11" t="n"/>
      <c r="N37" s="12">
        <f>IF(OR(J37="",L37="",M37=""),"",ROUND(L37*M37,0))</f>
        <v/>
      </c>
      <c r="O37" s="12">
        <f>IF(N37="","",IF($C37="영세율",0,ROUND(N37*0.1,0)))</f>
        <v/>
      </c>
      <c r="P37" s="13" t="n"/>
      <c r="Q37" s="11" t="n"/>
      <c r="R37" s="11" t="n"/>
      <c r="S37" s="11" t="n"/>
      <c r="T37" s="11" t="n"/>
      <c r="U37" s="12">
        <f>IF(OR(Q37="",S37="",T37=""),"",ROUND(S37*T37,0))</f>
        <v/>
      </c>
      <c r="V37" s="12">
        <f>IF(U37="","",IF($C37="영세율",0,ROUND(U37*0.1,0)))</f>
        <v/>
      </c>
      <c r="W37" s="13" t="n"/>
      <c r="X37" s="11" t="n"/>
      <c r="Y37" s="11" t="n"/>
      <c r="Z37" s="11" t="n"/>
      <c r="AA37" s="11" t="n"/>
      <c r="AB37" s="12">
        <f>IF(OR(X37="",Z37="",AA37=""),"",ROUND(Z37*AA37,0))</f>
        <v/>
      </c>
      <c r="AC37" s="12">
        <f>IF(AB37="","",IF($C37="영세율",0,ROUND(AB37*0.1,0)))</f>
        <v/>
      </c>
      <c r="AD37" s="13" t="n"/>
      <c r="AE37" s="11" t="n"/>
      <c r="AF37" s="11" t="n"/>
      <c r="AG37" s="11" t="n"/>
      <c r="AH37" s="11" t="n"/>
      <c r="AI37" s="12">
        <f>IF(OR(AE37="",AG37="",AH37=""),"",ROUND(AG37*AH37,0))</f>
        <v/>
      </c>
      <c r="AJ37" s="12">
        <f>IF(AI37="","",IF($C37="영세율",0,ROUND(AI37*0.1,0)))</f>
        <v/>
      </c>
    </row>
    <row r="38" ht="18" customHeight="1">
      <c r="A38" s="10">
        <f>IF(B38="","",IF(TRIM(IF(NOT(OR(AND(ISNUMBER(B38),B38&gt;=36526,B38&lt;=73050),AND(ISNUMBER(B38),B38&gt;=20000101,B38&lt;=29991231),AND(NOT(ISNUMBER(B38)),LEN(B38)=8,ISNUMBER(VALUE(B38))))),"작성일자를 2026-09-19 또는 20260919 처럼 적어 주십시오. ","")&amp;IF(OR(C38="",AND(C38&lt;&gt;"일반",C38&lt;&gt;"영세율")),"종류를 일반 또는 영세율로 골라 주십시오. ","")&amp;IF(OR(D38="",AND(D38&lt;&gt;"영수",D38&lt;&gt;"청구")),"영수 또는 청구를 골라 주십시오. ","")&amp;IF(E38="","거래처를 골라 주십시오. ","")&amp;IF(AND(E38&lt;&gt;"",COUNTIF(거래처!$A$4:$A$43,SUBSTITUTE(SUBSTITUTE(SUBSTITUTE(E38,"~","~~"),"*","~*"),"?","~?"))=0),"거래처 시트에 없는 이름입니다. ","")&amp;IF(AND(E38&lt;&gt;"",COUNTIF(거래처!$A$4:$A$43,SUBSTITUTE(SUBSTITUTE(SUBSTITUTE(E38,"~","~~"),"*","~*"),"?","~?"))&gt;1),"거래처 시트에 같은 상호가 둘 이상입니다. ","")&amp;IF(AND(E38&lt;&gt;"",LEN(SUBSTITUTE(SUBSTITUTE(IFERROR(VLOOKUP(SUBSTITUTE(SUBSTITUTE(SUBSTITUTE(E38,"~","~~"),"*","~*"),"?","~?"),거래처!$A$4:$I$43,2,FALSE),""),"-","")," ",""))&lt;&gt;10,LEN(SUBSTITUTE(SUBSTITUTE(IFERROR(VLOOKUP(SUBSTITUTE(SUBSTITUTE(SUBSTITUTE(E38,"~","~~"),"*","~*"),"?","~?"),거래처!$A$4:$I$43,2,FALSE),""),"-","")," ",""))&lt;&gt;13),"거래처 등록번호가 10자리(사업자) 또는 13자리(주민)가 아닙니다. ","")&amp;IF(J38="","품목을 한 줄 이상 적어 주십시오. ","")&amp;IF(N(F38)=0,"공급가액 합계가 0입니다. 맞으면 그대로 두셔도 됩니다. ","")&amp;IF(AND(C38="영세율",N(G38)&lt;&gt;0),"영세율인데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","")&amp;IF(LENB(IFERROR(VLOOKUP(SUBSTITUTE(SUBSTITUTE(SUBSTITUTE(E38,"~","~~"),"*","~*"),"?","~?"),거래처!$A$4:$I$43,1,FALSE),""))&gt;70,"거래처 상호가 70byte(한글 35자)를 넘습니다. ","")&amp;IF(LEN(IFERROR(VLOOKUP(SUBSTITUTE(SUBSTITUTE(SUBSTITUTE(E38,"~","~~"),"*","~*"),"?","~?"),거래처!$A$4:$I$43,3,FALSE),""))&gt;4,"거래처 종사업장번호는 4자리까지입니다. ","")&amp;IF(AND(J38&lt;&gt;"",OR(NOT(ISNUMBER(I38)),I38&lt;1,I38&gt;31)),"품목1 일자는 1~31 사이 숫자로 적어 주십시오. ","")&amp;IF(LENB(J38)&gt;100,"품목1 이름이 100byte(한글 50자)를 넘습니다. ","")&amp;IF(LENB(K38)&gt;60,"품목1 규격이 60byte를 넘습니다. ","")&amp;IF(N(L38)&gt;=10^10,"품목1 수량이 너무 큽니다(정수 10자리까지). ","")&amp;IF(N(M38)&gt;=10^13,"품목1 단가가 너무 큽니다(정수 13자리까지). ","")&amp;IF(ROUND(N(L38)*100,0)&lt;&gt;N(L38)*100,"품목1 수량은 소수점 둘째 자리까지입니다. ","")&amp;IF(AND(Q38&lt;&gt;"",OR(NOT(ISNUMBER(P38)),P38&lt;1,P38&gt;31)),"품목2 일자는 1~31 사이 숫자로 적어 주십시오. ","")&amp;IF(LENB(Q38)&gt;100,"품목2 이름이 100byte(한글 50자)를 넘습니다. ","")&amp;IF(LENB(R38)&gt;60,"품목2 규격이 60byte를 넘습니다. ","")&amp;IF(N(S38)&gt;=10^10,"품목2 수량이 너무 큽니다(정수 10자리까지). ","")&amp;IF(N(T38)&gt;=10^13,"품목2 단가가 너무 큽니다(정수 13자리까지). ","")&amp;IF(ROUND(N(S38)*100,0)&lt;&gt;N(S38)*100,"품목2 수량은 소수점 둘째 자리까지입니다. ","")&amp;IF(AND(X38&lt;&gt;"",OR(NOT(ISNUMBER(W38)),W38&lt;1,W38&gt;31)),"품목3 일자는 1~31 사이 숫자로 적어 주십시오. ","")&amp;IF(LENB(X38)&gt;100,"품목3 이름이 100byte(한글 50자)를 넘습니다. ","")&amp;IF(LENB(Y38)&gt;60,"품목3 규격이 60byte를 넘습니다. ","")&amp;IF(N(Z38)&gt;=10^10,"품목3 수량이 너무 큽니다(정수 10자리까지). ","")&amp;IF(N(AA38)&gt;=10^13,"품목3 단가가 너무 큽니다(정수 13자리까지). ","")&amp;IF(ROUND(N(Z38)*100,0)&lt;&gt;N(Z38)*100,"품목3 수량은 소수점 둘째 자리까지입니다. ","")&amp;IF(AND(AE38&lt;&gt;"",OR(NOT(ISNUMBER(AD38)),AD38&lt;1,AD38&gt;31)),"품목4 일자는 1~31 사이 숫자로 적어 주십시오. ","")&amp;IF(LENB(AE38)&gt;100,"품목4 이름이 100byte(한글 50자)를 넘습니다. ","")&amp;IF(LENB(AF38)&gt;60,"품목4 규격이 60byte를 넘습니다. ","")&amp;IF(N(AG38)&gt;=10^10,"품목4 수량이 너무 큽니다(정수 10자리까지). ","")&amp;IF(N(AH38)&gt;=10^13,"품목4 단가가 너무 큽니다(정수 13자리까지). ","")&amp;IF(ROUND(N(AG38)*100,0)&lt;&gt;N(AG38)*100,"품목4 수량은 소수점 둘째 자리까지입니다. ",""))="","OK",TRIM(IF(NOT(OR(AND(ISNUMBER(B38),B38&gt;=36526,B38&lt;=73050),AND(ISNUMBER(B38),B38&gt;=20000101,B38&lt;=29991231),AND(NOT(ISNUMBER(B38)),LEN(B38)=8,ISNUMBER(VALUE(B38))))),"작성일자를 2026-09-19 또는 20260919 처럼 적어 주십시오. ","")&amp;IF(OR(C38="",AND(C38&lt;&gt;"일반",C38&lt;&gt;"영세율")),"종류를 일반 또는 영세율로 골라 주십시오. ","")&amp;IF(OR(D38="",AND(D38&lt;&gt;"영수",D38&lt;&gt;"청구")),"영수 또는 청구를 골라 주십시오. ","")&amp;IF(E38="","거래처를 골라 주십시오. ","")&amp;IF(AND(E38&lt;&gt;"",COUNTIF(거래처!$A$4:$A$43,SUBSTITUTE(SUBSTITUTE(SUBSTITUTE(E38,"~","~~"),"*","~*"),"?","~?"))=0),"거래처 시트에 없는 이름입니다. ","")&amp;IF(AND(E38&lt;&gt;"",COUNTIF(거래처!$A$4:$A$43,SUBSTITUTE(SUBSTITUTE(SUBSTITUTE(E38,"~","~~"),"*","~*"),"?","~?"))&gt;1),"거래처 시트에 같은 상호가 둘 이상입니다. ","")&amp;IF(AND(E38&lt;&gt;"",LEN(SUBSTITUTE(SUBSTITUTE(IFERROR(VLOOKUP(SUBSTITUTE(SUBSTITUTE(SUBSTITUTE(E38,"~","~~"),"*","~*"),"?","~?"),거래처!$A$4:$I$43,2,FALSE),""),"-","")," ",""))&lt;&gt;10,LEN(SUBSTITUTE(SUBSTITUTE(IFERROR(VLOOKUP(SUBSTITUTE(SUBSTITUTE(SUBSTITUTE(E38,"~","~~"),"*","~*"),"?","~?"),거래처!$A$4:$I$43,2,FALSE),""),"-","")," ",""))&lt;&gt;13),"거래처 등록번호가 10자리(사업자) 또는 13자리(주민)가 아닙니다. ","")&amp;IF(J38="","품목을 한 줄 이상 적어 주십시오. ","")&amp;IF(N(F38)=0,"공급가액 합계가 0입니다. 맞으면 그대로 두셔도 됩니다. ","")&amp;IF(AND(C38="영세율",N(G38)&lt;&gt;0),"영세율인데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","")&amp;IF(LENB(IFERROR(VLOOKUP(SUBSTITUTE(SUBSTITUTE(SUBSTITUTE(E38,"~","~~"),"*","~*"),"?","~?"),거래처!$A$4:$I$43,1,FALSE),""))&gt;70,"거래처 상호가 70byte(한글 35자)를 넘습니다. ","")&amp;IF(LEN(IFERROR(VLOOKUP(SUBSTITUTE(SUBSTITUTE(SUBSTITUTE(E38,"~","~~"),"*","~*"),"?","~?"),거래처!$A$4:$I$43,3,FALSE),""))&gt;4,"거래처 종사업장번호는 4자리까지입니다. ","")&amp;IF(AND(J38&lt;&gt;"",OR(NOT(ISNUMBER(I38)),I38&lt;1,I38&gt;31)),"품목1 일자는 1~31 사이 숫자로 적어 주십시오. ","")&amp;IF(LENB(J38)&gt;100,"품목1 이름이 100byte(한글 50자)를 넘습니다. ","")&amp;IF(LENB(K38)&gt;60,"품목1 규격이 60byte를 넘습니다. ","")&amp;IF(N(L38)&gt;=10^10,"품목1 수량이 너무 큽니다(정수 10자리까지). ","")&amp;IF(N(M38)&gt;=10^13,"품목1 단가가 너무 큽니다(정수 13자리까지). ","")&amp;IF(ROUND(N(L38)*100,0)&lt;&gt;N(L38)*100,"품목1 수량은 소수점 둘째 자리까지입니다. ","")&amp;IF(AND(Q38&lt;&gt;"",OR(NOT(ISNUMBER(P38)),P38&lt;1,P38&gt;31)),"품목2 일자는 1~31 사이 숫자로 적어 주십시오. ","")&amp;IF(LENB(Q38)&gt;100,"품목2 이름이 100byte(한글 50자)를 넘습니다. ","")&amp;IF(LENB(R38)&gt;60,"품목2 규격이 60byte를 넘습니다. ","")&amp;IF(N(S38)&gt;=10^10,"품목2 수량이 너무 큽니다(정수 10자리까지). ","")&amp;IF(N(T38)&gt;=10^13,"품목2 단가가 너무 큽니다(정수 13자리까지). ","")&amp;IF(ROUND(N(S38)*100,0)&lt;&gt;N(S38)*100,"품목2 수량은 소수점 둘째 자리까지입니다. ","")&amp;IF(AND(X38&lt;&gt;"",OR(NOT(ISNUMBER(W38)),W38&lt;1,W38&gt;31)),"품목3 일자는 1~31 사이 숫자로 적어 주십시오. ","")&amp;IF(LENB(X38)&gt;100,"품목3 이름이 100byte(한글 50자)를 넘습니다. ","")&amp;IF(LENB(Y38)&gt;60,"품목3 규격이 60byte를 넘습니다. ","")&amp;IF(N(Z38)&gt;=10^10,"품목3 수량이 너무 큽니다(정수 10자리까지). ","")&amp;IF(N(AA38)&gt;=10^13,"품목3 단가가 너무 큽니다(정수 13자리까지). ","")&amp;IF(ROUND(N(Z38)*100,0)&lt;&gt;N(Z38)*100,"품목3 수량은 소수점 둘째 자리까지입니다. ","")&amp;IF(AND(AE38&lt;&gt;"",OR(NOT(ISNUMBER(AD38)),AD38&lt;1,AD38&gt;31)),"품목4 일자는 1~31 사이 숫자로 적어 주십시오. ","")&amp;IF(LENB(AE38)&gt;100,"품목4 이름이 100byte(한글 50자)를 넘습니다. ","")&amp;IF(LENB(AF38)&gt;60,"품목4 규격이 60byte를 넘습니다. ","")&amp;IF(N(AG38)&gt;=10^10,"품목4 수량이 너무 큽니다(정수 10자리까지). ","")&amp;IF(N(AH38)&gt;=10^13,"품목4 단가가 너무 큽니다(정수 13자리까지). ","")&amp;IF(ROUND(N(AG38)*100,0)&lt;&gt;N(AG38)*100,"품목4 수량은 소수점 둘째 자리까지입니다. ",""))))</f>
        <v/>
      </c>
      <c r="B38" s="11" t="n"/>
      <c r="C38" s="11" t="n"/>
      <c r="D38" s="11" t="n"/>
      <c r="E38" s="11" t="n"/>
      <c r="F38" s="12">
        <f>IF(B38="","",N(N38)+N(U38)+N(AB38)+N(AI38))</f>
        <v/>
      </c>
      <c r="G38" s="12">
        <f>IF(B38="","",N(O38)+N(V38)+N(AC38)+N(AJ38))</f>
        <v/>
      </c>
      <c r="H38" s="11" t="n"/>
      <c r="I38" s="13" t="n"/>
      <c r="J38" s="11" t="n"/>
      <c r="K38" s="11" t="n"/>
      <c r="L38" s="11" t="n"/>
      <c r="M38" s="11" t="n"/>
      <c r="N38" s="12">
        <f>IF(OR(J38="",L38="",M38=""),"",ROUND(L38*M38,0))</f>
        <v/>
      </c>
      <c r="O38" s="12">
        <f>IF(N38="","",IF($C38="영세율",0,ROUND(N38*0.1,0)))</f>
        <v/>
      </c>
      <c r="P38" s="13" t="n"/>
      <c r="Q38" s="11" t="n"/>
      <c r="R38" s="11" t="n"/>
      <c r="S38" s="11" t="n"/>
      <c r="T38" s="11" t="n"/>
      <c r="U38" s="12">
        <f>IF(OR(Q38="",S38="",T38=""),"",ROUND(S38*T38,0))</f>
        <v/>
      </c>
      <c r="V38" s="12">
        <f>IF(U38="","",IF($C38="영세율",0,ROUND(U38*0.1,0)))</f>
        <v/>
      </c>
      <c r="W38" s="13" t="n"/>
      <c r="X38" s="11" t="n"/>
      <c r="Y38" s="11" t="n"/>
      <c r="Z38" s="11" t="n"/>
      <c r="AA38" s="11" t="n"/>
      <c r="AB38" s="12">
        <f>IF(OR(X38="",Z38="",AA38=""),"",ROUND(Z38*AA38,0))</f>
        <v/>
      </c>
      <c r="AC38" s="12">
        <f>IF(AB38="","",IF($C38="영세율",0,ROUND(AB38*0.1,0)))</f>
        <v/>
      </c>
      <c r="AD38" s="13" t="n"/>
      <c r="AE38" s="11" t="n"/>
      <c r="AF38" s="11" t="n"/>
      <c r="AG38" s="11" t="n"/>
      <c r="AH38" s="11" t="n"/>
      <c r="AI38" s="12">
        <f>IF(OR(AE38="",AG38="",AH38=""),"",ROUND(AG38*AH38,0))</f>
        <v/>
      </c>
      <c r="AJ38" s="12">
        <f>IF(AI38="","",IF($C38="영세율",0,ROUND(AI38*0.1,0)))</f>
        <v/>
      </c>
    </row>
    <row r="39" ht="18" customHeight="1">
      <c r="A39" s="10">
        <f>IF(B39="","",IF(TRIM(IF(NOT(OR(AND(ISNUMBER(B39),B39&gt;=36526,B39&lt;=73050),AND(ISNUMBER(B39),B39&gt;=20000101,B39&lt;=29991231),AND(NOT(ISNUMBER(B39)),LEN(B39)=8,ISNUMBER(VALUE(B39))))),"작성일자를 2026-09-19 또는 20260919 처럼 적어 주십시오. ","")&amp;IF(OR(C39="",AND(C39&lt;&gt;"일반",C39&lt;&gt;"영세율")),"종류를 일반 또는 영세율로 골라 주십시오. ","")&amp;IF(OR(D39="",AND(D39&lt;&gt;"영수",D39&lt;&gt;"청구")),"영수 또는 청구를 골라 주십시오. ","")&amp;IF(E39="","거래처를 골라 주십시오. ","")&amp;IF(AND(E39&lt;&gt;"",COUNTIF(거래처!$A$4:$A$43,SUBSTITUTE(SUBSTITUTE(SUBSTITUTE(E39,"~","~~"),"*","~*"),"?","~?"))=0),"거래처 시트에 없는 이름입니다. ","")&amp;IF(AND(E39&lt;&gt;"",COUNTIF(거래처!$A$4:$A$43,SUBSTITUTE(SUBSTITUTE(SUBSTITUTE(E39,"~","~~"),"*","~*"),"?","~?"))&gt;1),"거래처 시트에 같은 상호가 둘 이상입니다. ","")&amp;IF(AND(E39&lt;&gt;"",LEN(SUBSTITUTE(SUBSTITUTE(IFERROR(VLOOKUP(SUBSTITUTE(SUBSTITUTE(SUBSTITUTE(E39,"~","~~"),"*","~*"),"?","~?"),거래처!$A$4:$I$43,2,FALSE),""),"-","")," ",""))&lt;&gt;10,LEN(SUBSTITUTE(SUBSTITUTE(IFERROR(VLOOKUP(SUBSTITUTE(SUBSTITUTE(SUBSTITUTE(E39,"~","~~"),"*","~*"),"?","~?"),거래처!$A$4:$I$43,2,FALSE),""),"-","")," ",""))&lt;&gt;13),"거래처 등록번호가 10자리(사업자) 또는 13자리(주민)가 아닙니다. ","")&amp;IF(J39="","품목을 한 줄 이상 적어 주십시오. ","")&amp;IF(N(F39)=0,"공급가액 합계가 0입니다. 맞으면 그대로 두셔도 됩니다. ","")&amp;IF(AND(C39="영세율",N(G39)&lt;&gt;0),"영세율인데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","")&amp;IF(LENB(IFERROR(VLOOKUP(SUBSTITUTE(SUBSTITUTE(SUBSTITUTE(E39,"~","~~"),"*","~*"),"?","~?"),거래처!$A$4:$I$43,1,FALSE),""))&gt;70,"거래처 상호가 70byte(한글 35자)를 넘습니다. ","")&amp;IF(LEN(IFERROR(VLOOKUP(SUBSTITUTE(SUBSTITUTE(SUBSTITUTE(E39,"~","~~"),"*","~*"),"?","~?"),거래처!$A$4:$I$43,3,FALSE),""))&gt;4,"거래처 종사업장번호는 4자리까지입니다. ","")&amp;IF(AND(J39&lt;&gt;"",OR(NOT(ISNUMBER(I39)),I39&lt;1,I39&gt;31)),"품목1 일자는 1~31 사이 숫자로 적어 주십시오. ","")&amp;IF(LENB(J39)&gt;100,"품목1 이름이 100byte(한글 50자)를 넘습니다. ","")&amp;IF(LENB(K39)&gt;60,"품목1 규격이 60byte를 넘습니다. ","")&amp;IF(N(L39)&gt;=10^10,"품목1 수량이 너무 큽니다(정수 10자리까지). ","")&amp;IF(N(M39)&gt;=10^13,"품목1 단가가 너무 큽니다(정수 13자리까지). ","")&amp;IF(ROUND(N(L39)*100,0)&lt;&gt;N(L39)*100,"품목1 수량은 소수점 둘째 자리까지입니다. ","")&amp;IF(AND(Q39&lt;&gt;"",OR(NOT(ISNUMBER(P39)),P39&lt;1,P39&gt;31)),"품목2 일자는 1~31 사이 숫자로 적어 주십시오. ","")&amp;IF(LENB(Q39)&gt;100,"품목2 이름이 100byte(한글 50자)를 넘습니다. ","")&amp;IF(LENB(R39)&gt;60,"품목2 규격이 60byte를 넘습니다. ","")&amp;IF(N(S39)&gt;=10^10,"품목2 수량이 너무 큽니다(정수 10자리까지). ","")&amp;IF(N(T39)&gt;=10^13,"품목2 단가가 너무 큽니다(정수 13자리까지). ","")&amp;IF(ROUND(N(S39)*100,0)&lt;&gt;N(S39)*100,"품목2 수량은 소수점 둘째 자리까지입니다. ","")&amp;IF(AND(X39&lt;&gt;"",OR(NOT(ISNUMBER(W39)),W39&lt;1,W39&gt;31)),"품목3 일자는 1~31 사이 숫자로 적어 주십시오. ","")&amp;IF(LENB(X39)&gt;100,"품목3 이름이 100byte(한글 50자)를 넘습니다. ","")&amp;IF(LENB(Y39)&gt;60,"품목3 규격이 60byte를 넘습니다. ","")&amp;IF(N(Z39)&gt;=10^10,"품목3 수량이 너무 큽니다(정수 10자리까지). ","")&amp;IF(N(AA39)&gt;=10^13,"품목3 단가가 너무 큽니다(정수 13자리까지). ","")&amp;IF(ROUND(N(Z39)*100,0)&lt;&gt;N(Z39)*100,"품목3 수량은 소수점 둘째 자리까지입니다. ","")&amp;IF(AND(AE39&lt;&gt;"",OR(NOT(ISNUMBER(AD39)),AD39&lt;1,AD39&gt;31)),"품목4 일자는 1~31 사이 숫자로 적어 주십시오. ","")&amp;IF(LENB(AE39)&gt;100,"품목4 이름이 100byte(한글 50자)를 넘습니다. ","")&amp;IF(LENB(AF39)&gt;60,"품목4 규격이 60byte를 넘습니다. ","")&amp;IF(N(AG39)&gt;=10^10,"품목4 수량이 너무 큽니다(정수 10자리까지). ","")&amp;IF(N(AH39)&gt;=10^13,"품목4 단가가 너무 큽니다(정수 13자리까지). ","")&amp;IF(ROUND(N(AG39)*100,0)&lt;&gt;N(AG39)*100,"품목4 수량은 소수점 둘째 자리까지입니다. ",""))="","OK",TRIM(IF(NOT(OR(AND(ISNUMBER(B39),B39&gt;=36526,B39&lt;=73050),AND(ISNUMBER(B39),B39&gt;=20000101,B39&lt;=29991231),AND(NOT(ISNUMBER(B39)),LEN(B39)=8,ISNUMBER(VALUE(B39))))),"작성일자를 2026-09-19 또는 20260919 처럼 적어 주십시오. ","")&amp;IF(OR(C39="",AND(C39&lt;&gt;"일반",C39&lt;&gt;"영세율")),"종류를 일반 또는 영세율로 골라 주십시오. ","")&amp;IF(OR(D39="",AND(D39&lt;&gt;"영수",D39&lt;&gt;"청구")),"영수 또는 청구를 골라 주십시오. ","")&amp;IF(E39="","거래처를 골라 주십시오. ","")&amp;IF(AND(E39&lt;&gt;"",COUNTIF(거래처!$A$4:$A$43,SUBSTITUTE(SUBSTITUTE(SUBSTITUTE(E39,"~","~~"),"*","~*"),"?","~?"))=0),"거래처 시트에 없는 이름입니다. ","")&amp;IF(AND(E39&lt;&gt;"",COUNTIF(거래처!$A$4:$A$43,SUBSTITUTE(SUBSTITUTE(SUBSTITUTE(E39,"~","~~"),"*","~*"),"?","~?"))&gt;1),"거래처 시트에 같은 상호가 둘 이상입니다. ","")&amp;IF(AND(E39&lt;&gt;"",LEN(SUBSTITUTE(SUBSTITUTE(IFERROR(VLOOKUP(SUBSTITUTE(SUBSTITUTE(SUBSTITUTE(E39,"~","~~"),"*","~*"),"?","~?"),거래처!$A$4:$I$43,2,FALSE),""),"-","")," ",""))&lt;&gt;10,LEN(SUBSTITUTE(SUBSTITUTE(IFERROR(VLOOKUP(SUBSTITUTE(SUBSTITUTE(SUBSTITUTE(E39,"~","~~"),"*","~*"),"?","~?"),거래처!$A$4:$I$43,2,FALSE),""),"-","")," ",""))&lt;&gt;13),"거래처 등록번호가 10자리(사업자) 또는 13자리(주민)가 아닙니다. ","")&amp;IF(J39="","품목을 한 줄 이상 적어 주십시오. ","")&amp;IF(N(F39)=0,"공급가액 합계가 0입니다. 맞으면 그대로 두셔도 됩니다. ","")&amp;IF(AND(C39="영세율",N(G39)&lt;&gt;0),"영세율인데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","")&amp;IF(LENB(IFERROR(VLOOKUP(SUBSTITUTE(SUBSTITUTE(SUBSTITUTE(E39,"~","~~"),"*","~*"),"?","~?"),거래처!$A$4:$I$43,1,FALSE),""))&gt;70,"거래처 상호가 70byte(한글 35자)를 넘습니다. ","")&amp;IF(LEN(IFERROR(VLOOKUP(SUBSTITUTE(SUBSTITUTE(SUBSTITUTE(E39,"~","~~"),"*","~*"),"?","~?"),거래처!$A$4:$I$43,3,FALSE),""))&gt;4,"거래처 종사업장번호는 4자리까지입니다. ","")&amp;IF(AND(J39&lt;&gt;"",OR(NOT(ISNUMBER(I39)),I39&lt;1,I39&gt;31)),"품목1 일자는 1~31 사이 숫자로 적어 주십시오. ","")&amp;IF(LENB(J39)&gt;100,"품목1 이름이 100byte(한글 50자)를 넘습니다. ","")&amp;IF(LENB(K39)&gt;60,"품목1 규격이 60byte를 넘습니다. ","")&amp;IF(N(L39)&gt;=10^10,"품목1 수량이 너무 큽니다(정수 10자리까지). ","")&amp;IF(N(M39)&gt;=10^13,"품목1 단가가 너무 큽니다(정수 13자리까지). ","")&amp;IF(ROUND(N(L39)*100,0)&lt;&gt;N(L39)*100,"품목1 수량은 소수점 둘째 자리까지입니다. ","")&amp;IF(AND(Q39&lt;&gt;"",OR(NOT(ISNUMBER(P39)),P39&lt;1,P39&gt;31)),"품목2 일자는 1~31 사이 숫자로 적어 주십시오. ","")&amp;IF(LENB(Q39)&gt;100,"품목2 이름이 100byte(한글 50자)를 넘습니다. ","")&amp;IF(LENB(R39)&gt;60,"품목2 규격이 60byte를 넘습니다. ","")&amp;IF(N(S39)&gt;=10^10,"품목2 수량이 너무 큽니다(정수 10자리까지). ","")&amp;IF(N(T39)&gt;=10^13,"품목2 단가가 너무 큽니다(정수 13자리까지). ","")&amp;IF(ROUND(N(S39)*100,0)&lt;&gt;N(S39)*100,"품목2 수량은 소수점 둘째 자리까지입니다. ","")&amp;IF(AND(X39&lt;&gt;"",OR(NOT(ISNUMBER(W39)),W39&lt;1,W39&gt;31)),"품목3 일자는 1~31 사이 숫자로 적어 주십시오. ","")&amp;IF(LENB(X39)&gt;100,"품목3 이름이 100byte(한글 50자)를 넘습니다. ","")&amp;IF(LENB(Y39)&gt;60,"품목3 규격이 60byte를 넘습니다. ","")&amp;IF(N(Z39)&gt;=10^10,"품목3 수량이 너무 큽니다(정수 10자리까지). ","")&amp;IF(N(AA39)&gt;=10^13,"품목3 단가가 너무 큽니다(정수 13자리까지). ","")&amp;IF(ROUND(N(Z39)*100,0)&lt;&gt;N(Z39)*100,"품목3 수량은 소수점 둘째 자리까지입니다. ","")&amp;IF(AND(AE39&lt;&gt;"",OR(NOT(ISNUMBER(AD39)),AD39&lt;1,AD39&gt;31)),"품목4 일자는 1~31 사이 숫자로 적어 주십시오. ","")&amp;IF(LENB(AE39)&gt;100,"품목4 이름이 100byte(한글 50자)를 넘습니다. ","")&amp;IF(LENB(AF39)&gt;60,"품목4 규격이 60byte를 넘습니다. ","")&amp;IF(N(AG39)&gt;=10^10,"품목4 수량이 너무 큽니다(정수 10자리까지). ","")&amp;IF(N(AH39)&gt;=10^13,"품목4 단가가 너무 큽니다(정수 13자리까지). ","")&amp;IF(ROUND(N(AG39)*100,0)&lt;&gt;N(AG39)*100,"품목4 수량은 소수점 둘째 자리까지입니다. ",""))))</f>
        <v/>
      </c>
      <c r="B39" s="11" t="n"/>
      <c r="C39" s="11" t="n"/>
      <c r="D39" s="11" t="n"/>
      <c r="E39" s="11" t="n"/>
      <c r="F39" s="12">
        <f>IF(B39="","",N(N39)+N(U39)+N(AB39)+N(AI39))</f>
        <v/>
      </c>
      <c r="G39" s="12">
        <f>IF(B39="","",N(O39)+N(V39)+N(AC39)+N(AJ39))</f>
        <v/>
      </c>
      <c r="H39" s="11" t="n"/>
      <c r="I39" s="13" t="n"/>
      <c r="J39" s="11" t="n"/>
      <c r="K39" s="11" t="n"/>
      <c r="L39" s="11" t="n"/>
      <c r="M39" s="11" t="n"/>
      <c r="N39" s="12">
        <f>IF(OR(J39="",L39="",M39=""),"",ROUND(L39*M39,0))</f>
        <v/>
      </c>
      <c r="O39" s="12">
        <f>IF(N39="","",IF($C39="영세율",0,ROUND(N39*0.1,0)))</f>
        <v/>
      </c>
      <c r="P39" s="13" t="n"/>
      <c r="Q39" s="11" t="n"/>
      <c r="R39" s="11" t="n"/>
      <c r="S39" s="11" t="n"/>
      <c r="T39" s="11" t="n"/>
      <c r="U39" s="12">
        <f>IF(OR(Q39="",S39="",T39=""),"",ROUND(S39*T39,0))</f>
        <v/>
      </c>
      <c r="V39" s="12">
        <f>IF(U39="","",IF($C39="영세율",0,ROUND(U39*0.1,0)))</f>
        <v/>
      </c>
      <c r="W39" s="13" t="n"/>
      <c r="X39" s="11" t="n"/>
      <c r="Y39" s="11" t="n"/>
      <c r="Z39" s="11" t="n"/>
      <c r="AA39" s="11" t="n"/>
      <c r="AB39" s="12">
        <f>IF(OR(X39="",Z39="",AA39=""),"",ROUND(Z39*AA39,0))</f>
        <v/>
      </c>
      <c r="AC39" s="12">
        <f>IF(AB39="","",IF($C39="영세율",0,ROUND(AB39*0.1,0)))</f>
        <v/>
      </c>
      <c r="AD39" s="13" t="n"/>
      <c r="AE39" s="11" t="n"/>
      <c r="AF39" s="11" t="n"/>
      <c r="AG39" s="11" t="n"/>
      <c r="AH39" s="11" t="n"/>
      <c r="AI39" s="12">
        <f>IF(OR(AE39="",AG39="",AH39=""),"",ROUND(AG39*AH39,0))</f>
        <v/>
      </c>
      <c r="AJ39" s="12">
        <f>IF(AI39="","",IF($C39="영세율",0,ROUND(AI39*0.1,0)))</f>
        <v/>
      </c>
    </row>
    <row r="40" ht="18" customHeight="1">
      <c r="A40" s="10">
        <f>IF(B40="","",IF(TRIM(IF(NOT(OR(AND(ISNUMBER(B40),B40&gt;=36526,B40&lt;=73050),AND(ISNUMBER(B40),B40&gt;=20000101,B40&lt;=29991231),AND(NOT(ISNUMBER(B40)),LEN(B40)=8,ISNUMBER(VALUE(B40))))),"작성일자를 2026-09-19 또는 20260919 처럼 적어 주십시오. ","")&amp;IF(OR(C40="",AND(C40&lt;&gt;"일반",C40&lt;&gt;"영세율")),"종류를 일반 또는 영세율로 골라 주십시오. ","")&amp;IF(OR(D40="",AND(D40&lt;&gt;"영수",D40&lt;&gt;"청구")),"영수 또는 청구를 골라 주십시오. ","")&amp;IF(E40="","거래처를 골라 주십시오. ","")&amp;IF(AND(E40&lt;&gt;"",COUNTIF(거래처!$A$4:$A$43,SUBSTITUTE(SUBSTITUTE(SUBSTITUTE(E40,"~","~~"),"*","~*"),"?","~?"))=0),"거래처 시트에 없는 이름입니다. ","")&amp;IF(AND(E40&lt;&gt;"",COUNTIF(거래처!$A$4:$A$43,SUBSTITUTE(SUBSTITUTE(SUBSTITUTE(E40,"~","~~"),"*","~*"),"?","~?"))&gt;1),"거래처 시트에 같은 상호가 둘 이상입니다. ","")&amp;IF(AND(E40&lt;&gt;"",LEN(SUBSTITUTE(SUBSTITUTE(IFERROR(VLOOKUP(SUBSTITUTE(SUBSTITUTE(SUBSTITUTE(E40,"~","~~"),"*","~*"),"?","~?"),거래처!$A$4:$I$43,2,FALSE),""),"-","")," ",""))&lt;&gt;10,LEN(SUBSTITUTE(SUBSTITUTE(IFERROR(VLOOKUP(SUBSTITUTE(SUBSTITUTE(SUBSTITUTE(E40,"~","~~"),"*","~*"),"?","~?"),거래처!$A$4:$I$43,2,FALSE),""),"-","")," ",""))&lt;&gt;13),"거래처 등록번호가 10자리(사업자) 또는 13자리(주민)가 아닙니다. ","")&amp;IF(J40="","품목을 한 줄 이상 적어 주십시오. ","")&amp;IF(N(F40)=0,"공급가액 합계가 0입니다. 맞으면 그대로 두셔도 됩니다. ","")&amp;IF(AND(C40="영세율",N(G40)&lt;&gt;0),"영세율인데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","")&amp;IF(LENB(IFERROR(VLOOKUP(SUBSTITUTE(SUBSTITUTE(SUBSTITUTE(E40,"~","~~"),"*","~*"),"?","~?"),거래처!$A$4:$I$43,1,FALSE),""))&gt;70,"거래처 상호가 70byte(한글 35자)를 넘습니다. ","")&amp;IF(LEN(IFERROR(VLOOKUP(SUBSTITUTE(SUBSTITUTE(SUBSTITUTE(E40,"~","~~"),"*","~*"),"?","~?"),거래처!$A$4:$I$43,3,FALSE),""))&gt;4,"거래처 종사업장번호는 4자리까지입니다. ","")&amp;IF(AND(J40&lt;&gt;"",OR(NOT(ISNUMBER(I40)),I40&lt;1,I40&gt;31)),"품목1 일자는 1~31 사이 숫자로 적어 주십시오. ","")&amp;IF(LENB(J40)&gt;100,"품목1 이름이 100byte(한글 50자)를 넘습니다. ","")&amp;IF(LENB(K40)&gt;60,"품목1 규격이 60byte를 넘습니다. ","")&amp;IF(N(L40)&gt;=10^10,"품목1 수량이 너무 큽니다(정수 10자리까지). ","")&amp;IF(N(M40)&gt;=10^13,"품목1 단가가 너무 큽니다(정수 13자리까지). ","")&amp;IF(ROUND(N(L40)*100,0)&lt;&gt;N(L40)*100,"품목1 수량은 소수점 둘째 자리까지입니다. ","")&amp;IF(AND(Q40&lt;&gt;"",OR(NOT(ISNUMBER(P40)),P40&lt;1,P40&gt;31)),"품목2 일자는 1~31 사이 숫자로 적어 주십시오. ","")&amp;IF(LENB(Q40)&gt;100,"품목2 이름이 100byte(한글 50자)를 넘습니다. ","")&amp;IF(LENB(R40)&gt;60,"품목2 규격이 60byte를 넘습니다. ","")&amp;IF(N(S40)&gt;=10^10,"품목2 수량이 너무 큽니다(정수 10자리까지). ","")&amp;IF(N(T40)&gt;=10^13,"품목2 단가가 너무 큽니다(정수 13자리까지). ","")&amp;IF(ROUND(N(S40)*100,0)&lt;&gt;N(S40)*100,"품목2 수량은 소수점 둘째 자리까지입니다. ","")&amp;IF(AND(X40&lt;&gt;"",OR(NOT(ISNUMBER(W40)),W40&lt;1,W40&gt;31)),"품목3 일자는 1~31 사이 숫자로 적어 주십시오. ","")&amp;IF(LENB(X40)&gt;100,"품목3 이름이 100byte(한글 50자)를 넘습니다. ","")&amp;IF(LENB(Y40)&gt;60,"품목3 규격이 60byte를 넘습니다. ","")&amp;IF(N(Z40)&gt;=10^10,"품목3 수량이 너무 큽니다(정수 10자리까지). ","")&amp;IF(N(AA40)&gt;=10^13,"품목3 단가가 너무 큽니다(정수 13자리까지). ","")&amp;IF(ROUND(N(Z40)*100,0)&lt;&gt;N(Z40)*100,"품목3 수량은 소수점 둘째 자리까지입니다. ","")&amp;IF(AND(AE40&lt;&gt;"",OR(NOT(ISNUMBER(AD40)),AD40&lt;1,AD40&gt;31)),"품목4 일자는 1~31 사이 숫자로 적어 주십시오. ","")&amp;IF(LENB(AE40)&gt;100,"품목4 이름이 100byte(한글 50자)를 넘습니다. ","")&amp;IF(LENB(AF40)&gt;60,"품목4 규격이 60byte를 넘습니다. ","")&amp;IF(N(AG40)&gt;=10^10,"품목4 수량이 너무 큽니다(정수 10자리까지). ","")&amp;IF(N(AH40)&gt;=10^13,"품목4 단가가 너무 큽니다(정수 13자리까지). ","")&amp;IF(ROUND(N(AG40)*100,0)&lt;&gt;N(AG40)*100,"품목4 수량은 소수점 둘째 자리까지입니다. ",""))="","OK",TRIM(IF(NOT(OR(AND(ISNUMBER(B40),B40&gt;=36526,B40&lt;=73050),AND(ISNUMBER(B40),B40&gt;=20000101,B40&lt;=29991231),AND(NOT(ISNUMBER(B40)),LEN(B40)=8,ISNUMBER(VALUE(B40))))),"작성일자를 2026-09-19 또는 20260919 처럼 적어 주십시오. ","")&amp;IF(OR(C40="",AND(C40&lt;&gt;"일반",C40&lt;&gt;"영세율")),"종류를 일반 또는 영세율로 골라 주십시오. ","")&amp;IF(OR(D40="",AND(D40&lt;&gt;"영수",D40&lt;&gt;"청구")),"영수 또는 청구를 골라 주십시오. ","")&amp;IF(E40="","거래처를 골라 주십시오. ","")&amp;IF(AND(E40&lt;&gt;"",COUNTIF(거래처!$A$4:$A$43,SUBSTITUTE(SUBSTITUTE(SUBSTITUTE(E40,"~","~~"),"*","~*"),"?","~?"))=0),"거래처 시트에 없는 이름입니다. ","")&amp;IF(AND(E40&lt;&gt;"",COUNTIF(거래처!$A$4:$A$43,SUBSTITUTE(SUBSTITUTE(SUBSTITUTE(E40,"~","~~"),"*","~*"),"?","~?"))&gt;1),"거래처 시트에 같은 상호가 둘 이상입니다. ","")&amp;IF(AND(E40&lt;&gt;"",LEN(SUBSTITUTE(SUBSTITUTE(IFERROR(VLOOKUP(SUBSTITUTE(SUBSTITUTE(SUBSTITUTE(E40,"~","~~"),"*","~*"),"?","~?"),거래처!$A$4:$I$43,2,FALSE),""),"-","")," ",""))&lt;&gt;10,LEN(SUBSTITUTE(SUBSTITUTE(IFERROR(VLOOKUP(SUBSTITUTE(SUBSTITUTE(SUBSTITUTE(E40,"~","~~"),"*","~*"),"?","~?"),거래처!$A$4:$I$43,2,FALSE),""),"-","")," ",""))&lt;&gt;13),"거래처 등록번호가 10자리(사업자) 또는 13자리(주민)가 아닙니다. ","")&amp;IF(J40="","품목을 한 줄 이상 적어 주십시오. ","")&amp;IF(N(F40)=0,"공급가액 합계가 0입니다. 맞으면 그대로 두셔도 됩니다. ","")&amp;IF(AND(C40="영세율",N(G40)&lt;&gt;0),"영세율인데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","")&amp;IF(LENB(IFERROR(VLOOKUP(SUBSTITUTE(SUBSTITUTE(SUBSTITUTE(E40,"~","~~"),"*","~*"),"?","~?"),거래처!$A$4:$I$43,1,FALSE),""))&gt;70,"거래처 상호가 70byte(한글 35자)를 넘습니다. ","")&amp;IF(LEN(IFERROR(VLOOKUP(SUBSTITUTE(SUBSTITUTE(SUBSTITUTE(E40,"~","~~"),"*","~*"),"?","~?"),거래처!$A$4:$I$43,3,FALSE),""))&gt;4,"거래처 종사업장번호는 4자리까지입니다. ","")&amp;IF(AND(J40&lt;&gt;"",OR(NOT(ISNUMBER(I40)),I40&lt;1,I40&gt;31)),"품목1 일자는 1~31 사이 숫자로 적어 주십시오. ","")&amp;IF(LENB(J40)&gt;100,"품목1 이름이 100byte(한글 50자)를 넘습니다. ","")&amp;IF(LENB(K40)&gt;60,"품목1 규격이 60byte를 넘습니다. ","")&amp;IF(N(L40)&gt;=10^10,"품목1 수량이 너무 큽니다(정수 10자리까지). ","")&amp;IF(N(M40)&gt;=10^13,"품목1 단가가 너무 큽니다(정수 13자리까지). ","")&amp;IF(ROUND(N(L40)*100,0)&lt;&gt;N(L40)*100,"품목1 수량은 소수점 둘째 자리까지입니다. ","")&amp;IF(AND(Q40&lt;&gt;"",OR(NOT(ISNUMBER(P40)),P40&lt;1,P40&gt;31)),"품목2 일자는 1~31 사이 숫자로 적어 주십시오. ","")&amp;IF(LENB(Q40)&gt;100,"품목2 이름이 100byte(한글 50자)를 넘습니다. ","")&amp;IF(LENB(R40)&gt;60,"품목2 규격이 60byte를 넘습니다. ","")&amp;IF(N(S40)&gt;=10^10,"품목2 수량이 너무 큽니다(정수 10자리까지). ","")&amp;IF(N(T40)&gt;=10^13,"품목2 단가가 너무 큽니다(정수 13자리까지). ","")&amp;IF(ROUND(N(S40)*100,0)&lt;&gt;N(S40)*100,"품목2 수량은 소수점 둘째 자리까지입니다. ","")&amp;IF(AND(X40&lt;&gt;"",OR(NOT(ISNUMBER(W40)),W40&lt;1,W40&gt;31)),"품목3 일자는 1~31 사이 숫자로 적어 주십시오. ","")&amp;IF(LENB(X40)&gt;100,"품목3 이름이 100byte(한글 50자)를 넘습니다. ","")&amp;IF(LENB(Y40)&gt;60,"품목3 규격이 60byte를 넘습니다. ","")&amp;IF(N(Z40)&gt;=10^10,"품목3 수량이 너무 큽니다(정수 10자리까지). ","")&amp;IF(N(AA40)&gt;=10^13,"품목3 단가가 너무 큽니다(정수 13자리까지). ","")&amp;IF(ROUND(N(Z40)*100,0)&lt;&gt;N(Z40)*100,"품목3 수량은 소수점 둘째 자리까지입니다. ","")&amp;IF(AND(AE40&lt;&gt;"",OR(NOT(ISNUMBER(AD40)),AD40&lt;1,AD40&gt;31)),"품목4 일자는 1~31 사이 숫자로 적어 주십시오. ","")&amp;IF(LENB(AE40)&gt;100,"품목4 이름이 100byte(한글 50자)를 넘습니다. ","")&amp;IF(LENB(AF40)&gt;60,"품목4 규격이 60byte를 넘습니다. ","")&amp;IF(N(AG40)&gt;=10^10,"품목4 수량이 너무 큽니다(정수 10자리까지). ","")&amp;IF(N(AH40)&gt;=10^13,"품목4 단가가 너무 큽니다(정수 13자리까지). ","")&amp;IF(ROUND(N(AG40)*100,0)&lt;&gt;N(AG40)*100,"품목4 수량은 소수점 둘째 자리까지입니다. ",""))))</f>
        <v/>
      </c>
      <c r="B40" s="11" t="n"/>
      <c r="C40" s="11" t="n"/>
      <c r="D40" s="11" t="n"/>
      <c r="E40" s="11" t="n"/>
      <c r="F40" s="12">
        <f>IF(B40="","",N(N40)+N(U40)+N(AB40)+N(AI40))</f>
        <v/>
      </c>
      <c r="G40" s="12">
        <f>IF(B40="","",N(O40)+N(V40)+N(AC40)+N(AJ40))</f>
        <v/>
      </c>
      <c r="H40" s="11" t="n"/>
      <c r="I40" s="13" t="n"/>
      <c r="J40" s="11" t="n"/>
      <c r="K40" s="11" t="n"/>
      <c r="L40" s="11" t="n"/>
      <c r="M40" s="11" t="n"/>
      <c r="N40" s="12">
        <f>IF(OR(J40="",L40="",M40=""),"",ROUND(L40*M40,0))</f>
        <v/>
      </c>
      <c r="O40" s="12">
        <f>IF(N40="","",IF($C40="영세율",0,ROUND(N40*0.1,0)))</f>
        <v/>
      </c>
      <c r="P40" s="13" t="n"/>
      <c r="Q40" s="11" t="n"/>
      <c r="R40" s="11" t="n"/>
      <c r="S40" s="11" t="n"/>
      <c r="T40" s="11" t="n"/>
      <c r="U40" s="12">
        <f>IF(OR(Q40="",S40="",T40=""),"",ROUND(S40*T40,0))</f>
        <v/>
      </c>
      <c r="V40" s="12">
        <f>IF(U40="","",IF($C40="영세율",0,ROUND(U40*0.1,0)))</f>
        <v/>
      </c>
      <c r="W40" s="13" t="n"/>
      <c r="X40" s="11" t="n"/>
      <c r="Y40" s="11" t="n"/>
      <c r="Z40" s="11" t="n"/>
      <c r="AA40" s="11" t="n"/>
      <c r="AB40" s="12">
        <f>IF(OR(X40="",Z40="",AA40=""),"",ROUND(Z40*AA40,0))</f>
        <v/>
      </c>
      <c r="AC40" s="12">
        <f>IF(AB40="","",IF($C40="영세율",0,ROUND(AB40*0.1,0)))</f>
        <v/>
      </c>
      <c r="AD40" s="13" t="n"/>
      <c r="AE40" s="11" t="n"/>
      <c r="AF40" s="11" t="n"/>
      <c r="AG40" s="11" t="n"/>
      <c r="AH40" s="11" t="n"/>
      <c r="AI40" s="12">
        <f>IF(OR(AE40="",AG40="",AH40=""),"",ROUND(AG40*AH40,0))</f>
        <v/>
      </c>
      <c r="AJ40" s="12">
        <f>IF(AI40="","",IF($C40="영세율",0,ROUND(AI40*0.1,0)))</f>
        <v/>
      </c>
    </row>
    <row r="41" ht="18" customHeight="1">
      <c r="A41" s="10">
        <f>IF(B41="","",IF(TRIM(IF(NOT(OR(AND(ISNUMBER(B41),B41&gt;=36526,B41&lt;=73050),AND(ISNUMBER(B41),B41&gt;=20000101,B41&lt;=29991231),AND(NOT(ISNUMBER(B41)),LEN(B41)=8,ISNUMBER(VALUE(B41))))),"작성일자를 2026-09-19 또는 20260919 처럼 적어 주십시오. ","")&amp;IF(OR(C41="",AND(C41&lt;&gt;"일반",C41&lt;&gt;"영세율")),"종류를 일반 또는 영세율로 골라 주십시오. ","")&amp;IF(OR(D41="",AND(D41&lt;&gt;"영수",D41&lt;&gt;"청구")),"영수 또는 청구를 골라 주십시오. ","")&amp;IF(E41="","거래처를 골라 주십시오. ","")&amp;IF(AND(E41&lt;&gt;"",COUNTIF(거래처!$A$4:$A$43,SUBSTITUTE(SUBSTITUTE(SUBSTITUTE(E41,"~","~~"),"*","~*"),"?","~?"))=0),"거래처 시트에 없는 이름입니다. ","")&amp;IF(AND(E41&lt;&gt;"",COUNTIF(거래처!$A$4:$A$43,SUBSTITUTE(SUBSTITUTE(SUBSTITUTE(E41,"~","~~"),"*","~*"),"?","~?"))&gt;1),"거래처 시트에 같은 상호가 둘 이상입니다. ","")&amp;IF(AND(E41&lt;&gt;"",LEN(SUBSTITUTE(SUBSTITUTE(IFERROR(VLOOKUP(SUBSTITUTE(SUBSTITUTE(SUBSTITUTE(E41,"~","~~"),"*","~*"),"?","~?"),거래처!$A$4:$I$43,2,FALSE),""),"-","")," ",""))&lt;&gt;10,LEN(SUBSTITUTE(SUBSTITUTE(IFERROR(VLOOKUP(SUBSTITUTE(SUBSTITUTE(SUBSTITUTE(E41,"~","~~"),"*","~*"),"?","~?"),거래처!$A$4:$I$43,2,FALSE),""),"-","")," ",""))&lt;&gt;13),"거래처 등록번호가 10자리(사업자) 또는 13자리(주민)가 아닙니다. ","")&amp;IF(J41="","품목을 한 줄 이상 적어 주십시오. ","")&amp;IF(N(F41)=0,"공급가액 합계가 0입니다. 맞으면 그대로 두셔도 됩니다. ","")&amp;IF(AND(C41="영세율",N(G41)&lt;&gt;0),"영세율인데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","")&amp;IF(LENB(IFERROR(VLOOKUP(SUBSTITUTE(SUBSTITUTE(SUBSTITUTE(E41,"~","~~"),"*","~*"),"?","~?"),거래처!$A$4:$I$43,1,FALSE),""))&gt;70,"거래처 상호가 70byte(한글 35자)를 넘습니다. ","")&amp;IF(LEN(IFERROR(VLOOKUP(SUBSTITUTE(SUBSTITUTE(SUBSTITUTE(E41,"~","~~"),"*","~*"),"?","~?"),거래처!$A$4:$I$43,3,FALSE),""))&gt;4,"거래처 종사업장번호는 4자리까지입니다. ","")&amp;IF(AND(J41&lt;&gt;"",OR(NOT(ISNUMBER(I41)),I41&lt;1,I41&gt;31)),"품목1 일자는 1~31 사이 숫자로 적어 주십시오. ","")&amp;IF(LENB(J41)&gt;100,"품목1 이름이 100byte(한글 50자)를 넘습니다. ","")&amp;IF(LENB(K41)&gt;60,"품목1 규격이 60byte를 넘습니다. ","")&amp;IF(N(L41)&gt;=10^10,"품목1 수량이 너무 큽니다(정수 10자리까지). ","")&amp;IF(N(M41)&gt;=10^13,"품목1 단가가 너무 큽니다(정수 13자리까지). ","")&amp;IF(ROUND(N(L41)*100,0)&lt;&gt;N(L41)*100,"품목1 수량은 소수점 둘째 자리까지입니다. ","")&amp;IF(AND(Q41&lt;&gt;"",OR(NOT(ISNUMBER(P41)),P41&lt;1,P41&gt;31)),"품목2 일자는 1~31 사이 숫자로 적어 주십시오. ","")&amp;IF(LENB(Q41)&gt;100,"품목2 이름이 100byte(한글 50자)를 넘습니다. ","")&amp;IF(LENB(R41)&gt;60,"품목2 규격이 60byte를 넘습니다. ","")&amp;IF(N(S41)&gt;=10^10,"품목2 수량이 너무 큽니다(정수 10자리까지). ","")&amp;IF(N(T41)&gt;=10^13,"품목2 단가가 너무 큽니다(정수 13자리까지). ","")&amp;IF(ROUND(N(S41)*100,0)&lt;&gt;N(S41)*100,"품목2 수량은 소수점 둘째 자리까지입니다. ","")&amp;IF(AND(X41&lt;&gt;"",OR(NOT(ISNUMBER(W41)),W41&lt;1,W41&gt;31)),"품목3 일자는 1~31 사이 숫자로 적어 주십시오. ","")&amp;IF(LENB(X41)&gt;100,"품목3 이름이 100byte(한글 50자)를 넘습니다. ","")&amp;IF(LENB(Y41)&gt;60,"품목3 규격이 60byte를 넘습니다. ","")&amp;IF(N(Z41)&gt;=10^10,"품목3 수량이 너무 큽니다(정수 10자리까지). ","")&amp;IF(N(AA41)&gt;=10^13,"품목3 단가가 너무 큽니다(정수 13자리까지). ","")&amp;IF(ROUND(N(Z41)*100,0)&lt;&gt;N(Z41)*100,"품목3 수량은 소수점 둘째 자리까지입니다. ","")&amp;IF(AND(AE41&lt;&gt;"",OR(NOT(ISNUMBER(AD41)),AD41&lt;1,AD41&gt;31)),"품목4 일자는 1~31 사이 숫자로 적어 주십시오. ","")&amp;IF(LENB(AE41)&gt;100,"품목4 이름이 100byte(한글 50자)를 넘습니다. ","")&amp;IF(LENB(AF41)&gt;60,"품목4 규격이 60byte를 넘습니다. ","")&amp;IF(N(AG41)&gt;=10^10,"품목4 수량이 너무 큽니다(정수 10자리까지). ","")&amp;IF(N(AH41)&gt;=10^13,"품목4 단가가 너무 큽니다(정수 13자리까지). ","")&amp;IF(ROUND(N(AG41)*100,0)&lt;&gt;N(AG41)*100,"품목4 수량은 소수점 둘째 자리까지입니다. ",""))="","OK",TRIM(IF(NOT(OR(AND(ISNUMBER(B41),B41&gt;=36526,B41&lt;=73050),AND(ISNUMBER(B41),B41&gt;=20000101,B41&lt;=29991231),AND(NOT(ISNUMBER(B41)),LEN(B41)=8,ISNUMBER(VALUE(B41))))),"작성일자를 2026-09-19 또는 20260919 처럼 적어 주십시오. ","")&amp;IF(OR(C41="",AND(C41&lt;&gt;"일반",C41&lt;&gt;"영세율")),"종류를 일반 또는 영세율로 골라 주십시오. ","")&amp;IF(OR(D41="",AND(D41&lt;&gt;"영수",D41&lt;&gt;"청구")),"영수 또는 청구를 골라 주십시오. ","")&amp;IF(E41="","거래처를 골라 주십시오. ","")&amp;IF(AND(E41&lt;&gt;"",COUNTIF(거래처!$A$4:$A$43,SUBSTITUTE(SUBSTITUTE(SUBSTITUTE(E41,"~","~~"),"*","~*"),"?","~?"))=0),"거래처 시트에 없는 이름입니다. ","")&amp;IF(AND(E41&lt;&gt;"",COUNTIF(거래처!$A$4:$A$43,SUBSTITUTE(SUBSTITUTE(SUBSTITUTE(E41,"~","~~"),"*","~*"),"?","~?"))&gt;1),"거래처 시트에 같은 상호가 둘 이상입니다. ","")&amp;IF(AND(E41&lt;&gt;"",LEN(SUBSTITUTE(SUBSTITUTE(IFERROR(VLOOKUP(SUBSTITUTE(SUBSTITUTE(SUBSTITUTE(E41,"~","~~"),"*","~*"),"?","~?"),거래처!$A$4:$I$43,2,FALSE),""),"-","")," ",""))&lt;&gt;10,LEN(SUBSTITUTE(SUBSTITUTE(IFERROR(VLOOKUP(SUBSTITUTE(SUBSTITUTE(SUBSTITUTE(E41,"~","~~"),"*","~*"),"?","~?"),거래처!$A$4:$I$43,2,FALSE),""),"-","")," ",""))&lt;&gt;13),"거래처 등록번호가 10자리(사업자) 또는 13자리(주민)가 아닙니다. ","")&amp;IF(J41="","품목을 한 줄 이상 적어 주십시오. ","")&amp;IF(N(F41)=0,"공급가액 합계가 0입니다. 맞으면 그대로 두셔도 됩니다. ","")&amp;IF(AND(C41="영세율",N(G41)&lt;&gt;0),"영세율인데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","")&amp;IF(LENB(IFERROR(VLOOKUP(SUBSTITUTE(SUBSTITUTE(SUBSTITUTE(E41,"~","~~"),"*","~*"),"?","~?"),거래처!$A$4:$I$43,1,FALSE),""))&gt;70,"거래처 상호가 70byte(한글 35자)를 넘습니다. ","")&amp;IF(LEN(IFERROR(VLOOKUP(SUBSTITUTE(SUBSTITUTE(SUBSTITUTE(E41,"~","~~"),"*","~*"),"?","~?"),거래처!$A$4:$I$43,3,FALSE),""))&gt;4,"거래처 종사업장번호는 4자리까지입니다. ","")&amp;IF(AND(J41&lt;&gt;"",OR(NOT(ISNUMBER(I41)),I41&lt;1,I41&gt;31)),"품목1 일자는 1~31 사이 숫자로 적어 주십시오. ","")&amp;IF(LENB(J41)&gt;100,"품목1 이름이 100byte(한글 50자)를 넘습니다. ","")&amp;IF(LENB(K41)&gt;60,"품목1 규격이 60byte를 넘습니다. ","")&amp;IF(N(L41)&gt;=10^10,"품목1 수량이 너무 큽니다(정수 10자리까지). ","")&amp;IF(N(M41)&gt;=10^13,"품목1 단가가 너무 큽니다(정수 13자리까지). ","")&amp;IF(ROUND(N(L41)*100,0)&lt;&gt;N(L41)*100,"품목1 수량은 소수점 둘째 자리까지입니다. ","")&amp;IF(AND(Q41&lt;&gt;"",OR(NOT(ISNUMBER(P41)),P41&lt;1,P41&gt;31)),"품목2 일자는 1~31 사이 숫자로 적어 주십시오. ","")&amp;IF(LENB(Q41)&gt;100,"품목2 이름이 100byte(한글 50자)를 넘습니다. ","")&amp;IF(LENB(R41)&gt;60,"품목2 규격이 60byte를 넘습니다. ","")&amp;IF(N(S41)&gt;=10^10,"품목2 수량이 너무 큽니다(정수 10자리까지). ","")&amp;IF(N(T41)&gt;=10^13,"품목2 단가가 너무 큽니다(정수 13자리까지). ","")&amp;IF(ROUND(N(S41)*100,0)&lt;&gt;N(S41)*100,"품목2 수량은 소수점 둘째 자리까지입니다. ","")&amp;IF(AND(X41&lt;&gt;"",OR(NOT(ISNUMBER(W41)),W41&lt;1,W41&gt;31)),"품목3 일자는 1~31 사이 숫자로 적어 주십시오. ","")&amp;IF(LENB(X41)&gt;100,"품목3 이름이 100byte(한글 50자)를 넘습니다. ","")&amp;IF(LENB(Y41)&gt;60,"품목3 규격이 60byte를 넘습니다. ","")&amp;IF(N(Z41)&gt;=10^10,"품목3 수량이 너무 큽니다(정수 10자리까지). ","")&amp;IF(N(AA41)&gt;=10^13,"품목3 단가가 너무 큽니다(정수 13자리까지). ","")&amp;IF(ROUND(N(Z41)*100,0)&lt;&gt;N(Z41)*100,"품목3 수량은 소수점 둘째 자리까지입니다. ","")&amp;IF(AND(AE41&lt;&gt;"",OR(NOT(ISNUMBER(AD41)),AD41&lt;1,AD41&gt;31)),"품목4 일자는 1~31 사이 숫자로 적어 주십시오. ","")&amp;IF(LENB(AE41)&gt;100,"품목4 이름이 100byte(한글 50자)를 넘습니다. ","")&amp;IF(LENB(AF41)&gt;60,"품목4 규격이 60byte를 넘습니다. ","")&amp;IF(N(AG41)&gt;=10^10,"품목4 수량이 너무 큽니다(정수 10자리까지). ","")&amp;IF(N(AH41)&gt;=10^13,"품목4 단가가 너무 큽니다(정수 13자리까지). ","")&amp;IF(ROUND(N(AG41)*100,0)&lt;&gt;N(AG41)*100,"품목4 수량은 소수점 둘째 자리까지입니다. ",""))))</f>
        <v/>
      </c>
      <c r="B41" s="11" t="n"/>
      <c r="C41" s="11" t="n"/>
      <c r="D41" s="11" t="n"/>
      <c r="E41" s="11" t="n"/>
      <c r="F41" s="12">
        <f>IF(B41="","",N(N41)+N(U41)+N(AB41)+N(AI41))</f>
        <v/>
      </c>
      <c r="G41" s="12">
        <f>IF(B41="","",N(O41)+N(V41)+N(AC41)+N(AJ41))</f>
        <v/>
      </c>
      <c r="H41" s="11" t="n"/>
      <c r="I41" s="13" t="n"/>
      <c r="J41" s="11" t="n"/>
      <c r="K41" s="11" t="n"/>
      <c r="L41" s="11" t="n"/>
      <c r="M41" s="11" t="n"/>
      <c r="N41" s="12">
        <f>IF(OR(J41="",L41="",M41=""),"",ROUND(L41*M41,0))</f>
        <v/>
      </c>
      <c r="O41" s="12">
        <f>IF(N41="","",IF($C41="영세율",0,ROUND(N41*0.1,0)))</f>
        <v/>
      </c>
      <c r="P41" s="13" t="n"/>
      <c r="Q41" s="11" t="n"/>
      <c r="R41" s="11" t="n"/>
      <c r="S41" s="11" t="n"/>
      <c r="T41" s="11" t="n"/>
      <c r="U41" s="12">
        <f>IF(OR(Q41="",S41="",T41=""),"",ROUND(S41*T41,0))</f>
        <v/>
      </c>
      <c r="V41" s="12">
        <f>IF(U41="","",IF($C41="영세율",0,ROUND(U41*0.1,0)))</f>
        <v/>
      </c>
      <c r="W41" s="13" t="n"/>
      <c r="X41" s="11" t="n"/>
      <c r="Y41" s="11" t="n"/>
      <c r="Z41" s="11" t="n"/>
      <c r="AA41" s="11" t="n"/>
      <c r="AB41" s="12">
        <f>IF(OR(X41="",Z41="",AA41=""),"",ROUND(Z41*AA41,0))</f>
        <v/>
      </c>
      <c r="AC41" s="12">
        <f>IF(AB41="","",IF($C41="영세율",0,ROUND(AB41*0.1,0)))</f>
        <v/>
      </c>
      <c r="AD41" s="13" t="n"/>
      <c r="AE41" s="11" t="n"/>
      <c r="AF41" s="11" t="n"/>
      <c r="AG41" s="11" t="n"/>
      <c r="AH41" s="11" t="n"/>
      <c r="AI41" s="12">
        <f>IF(OR(AE41="",AG41="",AH41=""),"",ROUND(AG41*AH41,0))</f>
        <v/>
      </c>
      <c r="AJ41" s="12">
        <f>IF(AI41="","",IF($C41="영세율",0,ROUND(AI41*0.1,0)))</f>
        <v/>
      </c>
    </row>
    <row r="42" ht="18" customHeight="1">
      <c r="A42" s="10">
        <f>IF(B42="","",IF(TRIM(IF(NOT(OR(AND(ISNUMBER(B42),B42&gt;=36526,B42&lt;=73050),AND(ISNUMBER(B42),B42&gt;=20000101,B42&lt;=29991231),AND(NOT(ISNUMBER(B42)),LEN(B42)=8,ISNUMBER(VALUE(B42))))),"작성일자를 2026-09-19 또는 20260919 처럼 적어 주십시오. ","")&amp;IF(OR(C42="",AND(C42&lt;&gt;"일반",C42&lt;&gt;"영세율")),"종류를 일반 또는 영세율로 골라 주십시오. ","")&amp;IF(OR(D42="",AND(D42&lt;&gt;"영수",D42&lt;&gt;"청구")),"영수 또는 청구를 골라 주십시오. ","")&amp;IF(E42="","거래처를 골라 주십시오. ","")&amp;IF(AND(E42&lt;&gt;"",COUNTIF(거래처!$A$4:$A$43,SUBSTITUTE(SUBSTITUTE(SUBSTITUTE(E42,"~","~~"),"*","~*"),"?","~?"))=0),"거래처 시트에 없는 이름입니다. ","")&amp;IF(AND(E42&lt;&gt;"",COUNTIF(거래처!$A$4:$A$43,SUBSTITUTE(SUBSTITUTE(SUBSTITUTE(E42,"~","~~"),"*","~*"),"?","~?"))&gt;1),"거래처 시트에 같은 상호가 둘 이상입니다. ","")&amp;IF(AND(E42&lt;&gt;"",LEN(SUBSTITUTE(SUBSTITUTE(IFERROR(VLOOKUP(SUBSTITUTE(SUBSTITUTE(SUBSTITUTE(E42,"~","~~"),"*","~*"),"?","~?"),거래처!$A$4:$I$43,2,FALSE),""),"-","")," ",""))&lt;&gt;10,LEN(SUBSTITUTE(SUBSTITUTE(IFERROR(VLOOKUP(SUBSTITUTE(SUBSTITUTE(SUBSTITUTE(E42,"~","~~"),"*","~*"),"?","~?"),거래처!$A$4:$I$43,2,FALSE),""),"-","")," ",""))&lt;&gt;13),"거래처 등록번호가 10자리(사업자) 또는 13자리(주민)가 아닙니다. ","")&amp;IF(J42="","품목을 한 줄 이상 적어 주십시오. ","")&amp;IF(N(F42)=0,"공급가액 합계가 0입니다. 맞으면 그대로 두셔도 됩니다. ","")&amp;IF(AND(C42="영세율",N(G42)&lt;&gt;0),"영세율인데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","")&amp;IF(LENB(IFERROR(VLOOKUP(SUBSTITUTE(SUBSTITUTE(SUBSTITUTE(E42,"~","~~"),"*","~*"),"?","~?"),거래처!$A$4:$I$43,1,FALSE),""))&gt;70,"거래처 상호가 70byte(한글 35자)를 넘습니다. ","")&amp;IF(LEN(IFERROR(VLOOKUP(SUBSTITUTE(SUBSTITUTE(SUBSTITUTE(E42,"~","~~"),"*","~*"),"?","~?"),거래처!$A$4:$I$43,3,FALSE),""))&gt;4,"거래처 종사업장번호는 4자리까지입니다. ","")&amp;IF(AND(J42&lt;&gt;"",OR(NOT(ISNUMBER(I42)),I42&lt;1,I42&gt;31)),"품목1 일자는 1~31 사이 숫자로 적어 주십시오. ","")&amp;IF(LENB(J42)&gt;100,"품목1 이름이 100byte(한글 50자)를 넘습니다. ","")&amp;IF(LENB(K42)&gt;60,"품목1 규격이 60byte를 넘습니다. ","")&amp;IF(N(L42)&gt;=10^10,"품목1 수량이 너무 큽니다(정수 10자리까지). ","")&amp;IF(N(M42)&gt;=10^13,"품목1 단가가 너무 큽니다(정수 13자리까지). ","")&amp;IF(ROUND(N(L42)*100,0)&lt;&gt;N(L42)*100,"품목1 수량은 소수점 둘째 자리까지입니다. ","")&amp;IF(AND(Q42&lt;&gt;"",OR(NOT(ISNUMBER(P42)),P42&lt;1,P42&gt;31)),"품목2 일자는 1~31 사이 숫자로 적어 주십시오. ","")&amp;IF(LENB(Q42)&gt;100,"품목2 이름이 100byte(한글 50자)를 넘습니다. ","")&amp;IF(LENB(R42)&gt;60,"품목2 규격이 60byte를 넘습니다. ","")&amp;IF(N(S42)&gt;=10^10,"품목2 수량이 너무 큽니다(정수 10자리까지). ","")&amp;IF(N(T42)&gt;=10^13,"품목2 단가가 너무 큽니다(정수 13자리까지). ","")&amp;IF(ROUND(N(S42)*100,0)&lt;&gt;N(S42)*100,"품목2 수량은 소수점 둘째 자리까지입니다. ","")&amp;IF(AND(X42&lt;&gt;"",OR(NOT(ISNUMBER(W42)),W42&lt;1,W42&gt;31)),"품목3 일자는 1~31 사이 숫자로 적어 주십시오. ","")&amp;IF(LENB(X42)&gt;100,"품목3 이름이 100byte(한글 50자)를 넘습니다. ","")&amp;IF(LENB(Y42)&gt;60,"품목3 규격이 60byte를 넘습니다. ","")&amp;IF(N(Z42)&gt;=10^10,"품목3 수량이 너무 큽니다(정수 10자리까지). ","")&amp;IF(N(AA42)&gt;=10^13,"품목3 단가가 너무 큽니다(정수 13자리까지). ","")&amp;IF(ROUND(N(Z42)*100,0)&lt;&gt;N(Z42)*100,"품목3 수량은 소수점 둘째 자리까지입니다. ","")&amp;IF(AND(AE42&lt;&gt;"",OR(NOT(ISNUMBER(AD42)),AD42&lt;1,AD42&gt;31)),"품목4 일자는 1~31 사이 숫자로 적어 주십시오. ","")&amp;IF(LENB(AE42)&gt;100,"품목4 이름이 100byte(한글 50자)를 넘습니다. ","")&amp;IF(LENB(AF42)&gt;60,"품목4 규격이 60byte를 넘습니다. ","")&amp;IF(N(AG42)&gt;=10^10,"품목4 수량이 너무 큽니다(정수 10자리까지). ","")&amp;IF(N(AH42)&gt;=10^13,"품목4 단가가 너무 큽니다(정수 13자리까지). ","")&amp;IF(ROUND(N(AG42)*100,0)&lt;&gt;N(AG42)*100,"품목4 수량은 소수점 둘째 자리까지입니다. ",""))="","OK",TRIM(IF(NOT(OR(AND(ISNUMBER(B42),B42&gt;=36526,B42&lt;=73050),AND(ISNUMBER(B42),B42&gt;=20000101,B42&lt;=29991231),AND(NOT(ISNUMBER(B42)),LEN(B42)=8,ISNUMBER(VALUE(B42))))),"작성일자를 2026-09-19 또는 20260919 처럼 적어 주십시오. ","")&amp;IF(OR(C42="",AND(C42&lt;&gt;"일반",C42&lt;&gt;"영세율")),"종류를 일반 또는 영세율로 골라 주십시오. ","")&amp;IF(OR(D42="",AND(D42&lt;&gt;"영수",D42&lt;&gt;"청구")),"영수 또는 청구를 골라 주십시오. ","")&amp;IF(E42="","거래처를 골라 주십시오. ","")&amp;IF(AND(E42&lt;&gt;"",COUNTIF(거래처!$A$4:$A$43,SUBSTITUTE(SUBSTITUTE(SUBSTITUTE(E42,"~","~~"),"*","~*"),"?","~?"))=0),"거래처 시트에 없는 이름입니다. ","")&amp;IF(AND(E42&lt;&gt;"",COUNTIF(거래처!$A$4:$A$43,SUBSTITUTE(SUBSTITUTE(SUBSTITUTE(E42,"~","~~"),"*","~*"),"?","~?"))&gt;1),"거래처 시트에 같은 상호가 둘 이상입니다. ","")&amp;IF(AND(E42&lt;&gt;"",LEN(SUBSTITUTE(SUBSTITUTE(IFERROR(VLOOKUP(SUBSTITUTE(SUBSTITUTE(SUBSTITUTE(E42,"~","~~"),"*","~*"),"?","~?"),거래처!$A$4:$I$43,2,FALSE),""),"-","")," ",""))&lt;&gt;10,LEN(SUBSTITUTE(SUBSTITUTE(IFERROR(VLOOKUP(SUBSTITUTE(SUBSTITUTE(SUBSTITUTE(E42,"~","~~"),"*","~*"),"?","~?"),거래처!$A$4:$I$43,2,FALSE),""),"-","")," ",""))&lt;&gt;13),"거래처 등록번호가 10자리(사업자) 또는 13자리(주민)가 아닙니다. ","")&amp;IF(J42="","품목을 한 줄 이상 적어 주십시오. ","")&amp;IF(N(F42)=0,"공급가액 합계가 0입니다. 맞으면 그대로 두셔도 됩니다. ","")&amp;IF(AND(C42="영세율",N(G42)&lt;&gt;0),"영세율인데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","")&amp;IF(LENB(IFERROR(VLOOKUP(SUBSTITUTE(SUBSTITUTE(SUBSTITUTE(E42,"~","~~"),"*","~*"),"?","~?"),거래처!$A$4:$I$43,1,FALSE),""))&gt;70,"거래처 상호가 70byte(한글 35자)를 넘습니다. ","")&amp;IF(LEN(IFERROR(VLOOKUP(SUBSTITUTE(SUBSTITUTE(SUBSTITUTE(E42,"~","~~"),"*","~*"),"?","~?"),거래처!$A$4:$I$43,3,FALSE),""))&gt;4,"거래처 종사업장번호는 4자리까지입니다. ","")&amp;IF(AND(J42&lt;&gt;"",OR(NOT(ISNUMBER(I42)),I42&lt;1,I42&gt;31)),"품목1 일자는 1~31 사이 숫자로 적어 주십시오. ","")&amp;IF(LENB(J42)&gt;100,"품목1 이름이 100byte(한글 50자)를 넘습니다. ","")&amp;IF(LENB(K42)&gt;60,"품목1 규격이 60byte를 넘습니다. ","")&amp;IF(N(L42)&gt;=10^10,"품목1 수량이 너무 큽니다(정수 10자리까지). ","")&amp;IF(N(M42)&gt;=10^13,"품목1 단가가 너무 큽니다(정수 13자리까지). ","")&amp;IF(ROUND(N(L42)*100,0)&lt;&gt;N(L42)*100,"품목1 수량은 소수점 둘째 자리까지입니다. ","")&amp;IF(AND(Q42&lt;&gt;"",OR(NOT(ISNUMBER(P42)),P42&lt;1,P42&gt;31)),"품목2 일자는 1~31 사이 숫자로 적어 주십시오. ","")&amp;IF(LENB(Q42)&gt;100,"품목2 이름이 100byte(한글 50자)를 넘습니다. ","")&amp;IF(LENB(R42)&gt;60,"품목2 규격이 60byte를 넘습니다. ","")&amp;IF(N(S42)&gt;=10^10,"품목2 수량이 너무 큽니다(정수 10자리까지). ","")&amp;IF(N(T42)&gt;=10^13,"품목2 단가가 너무 큽니다(정수 13자리까지). ","")&amp;IF(ROUND(N(S42)*100,0)&lt;&gt;N(S42)*100,"품목2 수량은 소수점 둘째 자리까지입니다. ","")&amp;IF(AND(X42&lt;&gt;"",OR(NOT(ISNUMBER(W42)),W42&lt;1,W42&gt;31)),"품목3 일자는 1~31 사이 숫자로 적어 주십시오. ","")&amp;IF(LENB(X42)&gt;100,"품목3 이름이 100byte(한글 50자)를 넘습니다. ","")&amp;IF(LENB(Y42)&gt;60,"품목3 규격이 60byte를 넘습니다. ","")&amp;IF(N(Z42)&gt;=10^10,"품목3 수량이 너무 큽니다(정수 10자리까지). ","")&amp;IF(N(AA42)&gt;=10^13,"품목3 단가가 너무 큽니다(정수 13자리까지). ","")&amp;IF(ROUND(N(Z42)*100,0)&lt;&gt;N(Z42)*100,"품목3 수량은 소수점 둘째 자리까지입니다. ","")&amp;IF(AND(AE42&lt;&gt;"",OR(NOT(ISNUMBER(AD42)),AD42&lt;1,AD42&gt;31)),"품목4 일자는 1~31 사이 숫자로 적어 주십시오. ","")&amp;IF(LENB(AE42)&gt;100,"품목4 이름이 100byte(한글 50자)를 넘습니다. ","")&amp;IF(LENB(AF42)&gt;60,"품목4 규격이 60byte를 넘습니다. ","")&amp;IF(N(AG42)&gt;=10^10,"품목4 수량이 너무 큽니다(정수 10자리까지). ","")&amp;IF(N(AH42)&gt;=10^13,"품목4 단가가 너무 큽니다(정수 13자리까지). ","")&amp;IF(ROUND(N(AG42)*100,0)&lt;&gt;N(AG42)*100,"품목4 수량은 소수점 둘째 자리까지입니다. ",""))))</f>
        <v/>
      </c>
      <c r="B42" s="11" t="n"/>
      <c r="C42" s="11" t="n"/>
      <c r="D42" s="11" t="n"/>
      <c r="E42" s="11" t="n"/>
      <c r="F42" s="12">
        <f>IF(B42="","",N(N42)+N(U42)+N(AB42)+N(AI42))</f>
        <v/>
      </c>
      <c r="G42" s="12">
        <f>IF(B42="","",N(O42)+N(V42)+N(AC42)+N(AJ42))</f>
        <v/>
      </c>
      <c r="H42" s="11" t="n"/>
      <c r="I42" s="13" t="n"/>
      <c r="J42" s="11" t="n"/>
      <c r="K42" s="11" t="n"/>
      <c r="L42" s="11" t="n"/>
      <c r="M42" s="11" t="n"/>
      <c r="N42" s="12">
        <f>IF(OR(J42="",L42="",M42=""),"",ROUND(L42*M42,0))</f>
        <v/>
      </c>
      <c r="O42" s="12">
        <f>IF(N42="","",IF($C42="영세율",0,ROUND(N42*0.1,0)))</f>
        <v/>
      </c>
      <c r="P42" s="13" t="n"/>
      <c r="Q42" s="11" t="n"/>
      <c r="R42" s="11" t="n"/>
      <c r="S42" s="11" t="n"/>
      <c r="T42" s="11" t="n"/>
      <c r="U42" s="12">
        <f>IF(OR(Q42="",S42="",T42=""),"",ROUND(S42*T42,0))</f>
        <v/>
      </c>
      <c r="V42" s="12">
        <f>IF(U42="","",IF($C42="영세율",0,ROUND(U42*0.1,0)))</f>
        <v/>
      </c>
      <c r="W42" s="13" t="n"/>
      <c r="X42" s="11" t="n"/>
      <c r="Y42" s="11" t="n"/>
      <c r="Z42" s="11" t="n"/>
      <c r="AA42" s="11" t="n"/>
      <c r="AB42" s="12">
        <f>IF(OR(X42="",Z42="",AA42=""),"",ROUND(Z42*AA42,0))</f>
        <v/>
      </c>
      <c r="AC42" s="12">
        <f>IF(AB42="","",IF($C42="영세율",0,ROUND(AB42*0.1,0)))</f>
        <v/>
      </c>
      <c r="AD42" s="13" t="n"/>
      <c r="AE42" s="11" t="n"/>
      <c r="AF42" s="11" t="n"/>
      <c r="AG42" s="11" t="n"/>
      <c r="AH42" s="11" t="n"/>
      <c r="AI42" s="12">
        <f>IF(OR(AE42="",AG42="",AH42=""),"",ROUND(AG42*AH42,0))</f>
        <v/>
      </c>
      <c r="AJ42" s="12">
        <f>IF(AI42="","",IF($C42="영세율",0,ROUND(AI42*0.1,0)))</f>
        <v/>
      </c>
    </row>
    <row r="43" ht="18" customHeight="1">
      <c r="A43" s="10">
        <f>IF(B43="","",IF(TRIM(IF(NOT(OR(AND(ISNUMBER(B43),B43&gt;=36526,B43&lt;=73050),AND(ISNUMBER(B43),B43&gt;=20000101,B43&lt;=29991231),AND(NOT(ISNUMBER(B43)),LEN(B43)=8,ISNUMBER(VALUE(B43))))),"작성일자를 2026-09-19 또는 20260919 처럼 적어 주십시오. ","")&amp;IF(OR(C43="",AND(C43&lt;&gt;"일반",C43&lt;&gt;"영세율")),"종류를 일반 또는 영세율로 골라 주십시오. ","")&amp;IF(OR(D43="",AND(D43&lt;&gt;"영수",D43&lt;&gt;"청구")),"영수 또는 청구를 골라 주십시오. ","")&amp;IF(E43="","거래처를 골라 주십시오. ","")&amp;IF(AND(E43&lt;&gt;"",COUNTIF(거래처!$A$4:$A$43,SUBSTITUTE(SUBSTITUTE(SUBSTITUTE(E43,"~","~~"),"*","~*"),"?","~?"))=0),"거래처 시트에 없는 이름입니다. ","")&amp;IF(AND(E43&lt;&gt;"",COUNTIF(거래처!$A$4:$A$43,SUBSTITUTE(SUBSTITUTE(SUBSTITUTE(E43,"~","~~"),"*","~*"),"?","~?"))&gt;1),"거래처 시트에 같은 상호가 둘 이상입니다. ","")&amp;IF(AND(E43&lt;&gt;"",LEN(SUBSTITUTE(SUBSTITUTE(IFERROR(VLOOKUP(SUBSTITUTE(SUBSTITUTE(SUBSTITUTE(E43,"~","~~"),"*","~*"),"?","~?"),거래처!$A$4:$I$43,2,FALSE),""),"-","")," ",""))&lt;&gt;10,LEN(SUBSTITUTE(SUBSTITUTE(IFERROR(VLOOKUP(SUBSTITUTE(SUBSTITUTE(SUBSTITUTE(E43,"~","~~"),"*","~*"),"?","~?"),거래처!$A$4:$I$43,2,FALSE),""),"-","")," ",""))&lt;&gt;13),"거래처 등록번호가 10자리(사업자) 또는 13자리(주민)가 아닙니다. ","")&amp;IF(J43="","품목을 한 줄 이상 적어 주십시오. ","")&amp;IF(N(F43)=0,"공급가액 합계가 0입니다. 맞으면 그대로 두셔도 됩니다. ","")&amp;IF(AND(C43="영세율",N(G43)&lt;&gt;0),"영세율인데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","")&amp;IF(LENB(IFERROR(VLOOKUP(SUBSTITUTE(SUBSTITUTE(SUBSTITUTE(E43,"~","~~"),"*","~*"),"?","~?"),거래처!$A$4:$I$43,1,FALSE),""))&gt;70,"거래처 상호가 70byte(한글 35자)를 넘습니다. ","")&amp;IF(LEN(IFERROR(VLOOKUP(SUBSTITUTE(SUBSTITUTE(SUBSTITUTE(E43,"~","~~"),"*","~*"),"?","~?"),거래처!$A$4:$I$43,3,FALSE),""))&gt;4,"거래처 종사업장번호는 4자리까지입니다. ","")&amp;IF(AND(J43&lt;&gt;"",OR(NOT(ISNUMBER(I43)),I43&lt;1,I43&gt;31)),"품목1 일자는 1~31 사이 숫자로 적어 주십시오. ","")&amp;IF(LENB(J43)&gt;100,"품목1 이름이 100byte(한글 50자)를 넘습니다. ","")&amp;IF(LENB(K43)&gt;60,"품목1 규격이 60byte를 넘습니다. ","")&amp;IF(N(L43)&gt;=10^10,"품목1 수량이 너무 큽니다(정수 10자리까지). ","")&amp;IF(N(M43)&gt;=10^13,"품목1 단가가 너무 큽니다(정수 13자리까지). ","")&amp;IF(ROUND(N(L43)*100,0)&lt;&gt;N(L43)*100,"품목1 수량은 소수점 둘째 자리까지입니다. ","")&amp;IF(AND(Q43&lt;&gt;"",OR(NOT(ISNUMBER(P43)),P43&lt;1,P43&gt;31)),"품목2 일자는 1~31 사이 숫자로 적어 주십시오. ","")&amp;IF(LENB(Q43)&gt;100,"품목2 이름이 100byte(한글 50자)를 넘습니다. ","")&amp;IF(LENB(R43)&gt;60,"품목2 규격이 60byte를 넘습니다. ","")&amp;IF(N(S43)&gt;=10^10,"품목2 수량이 너무 큽니다(정수 10자리까지). ","")&amp;IF(N(T43)&gt;=10^13,"품목2 단가가 너무 큽니다(정수 13자리까지). ","")&amp;IF(ROUND(N(S43)*100,0)&lt;&gt;N(S43)*100,"품목2 수량은 소수점 둘째 자리까지입니다. ","")&amp;IF(AND(X43&lt;&gt;"",OR(NOT(ISNUMBER(W43)),W43&lt;1,W43&gt;31)),"품목3 일자는 1~31 사이 숫자로 적어 주십시오. ","")&amp;IF(LENB(X43)&gt;100,"품목3 이름이 100byte(한글 50자)를 넘습니다. ","")&amp;IF(LENB(Y43)&gt;60,"품목3 규격이 60byte를 넘습니다. ","")&amp;IF(N(Z43)&gt;=10^10,"품목3 수량이 너무 큽니다(정수 10자리까지). ","")&amp;IF(N(AA43)&gt;=10^13,"품목3 단가가 너무 큽니다(정수 13자리까지). ","")&amp;IF(ROUND(N(Z43)*100,0)&lt;&gt;N(Z43)*100,"품목3 수량은 소수점 둘째 자리까지입니다. ","")&amp;IF(AND(AE43&lt;&gt;"",OR(NOT(ISNUMBER(AD43)),AD43&lt;1,AD43&gt;31)),"품목4 일자는 1~31 사이 숫자로 적어 주십시오. ","")&amp;IF(LENB(AE43)&gt;100,"품목4 이름이 100byte(한글 50자)를 넘습니다. ","")&amp;IF(LENB(AF43)&gt;60,"품목4 규격이 60byte를 넘습니다. ","")&amp;IF(N(AG43)&gt;=10^10,"품목4 수량이 너무 큽니다(정수 10자리까지). ","")&amp;IF(N(AH43)&gt;=10^13,"품목4 단가가 너무 큽니다(정수 13자리까지). ","")&amp;IF(ROUND(N(AG43)*100,0)&lt;&gt;N(AG43)*100,"품목4 수량은 소수점 둘째 자리까지입니다. ",""))="","OK",TRIM(IF(NOT(OR(AND(ISNUMBER(B43),B43&gt;=36526,B43&lt;=73050),AND(ISNUMBER(B43),B43&gt;=20000101,B43&lt;=29991231),AND(NOT(ISNUMBER(B43)),LEN(B43)=8,ISNUMBER(VALUE(B43))))),"작성일자를 2026-09-19 또는 20260919 처럼 적어 주십시오. ","")&amp;IF(OR(C43="",AND(C43&lt;&gt;"일반",C43&lt;&gt;"영세율")),"종류를 일반 또는 영세율로 골라 주십시오. ","")&amp;IF(OR(D43="",AND(D43&lt;&gt;"영수",D43&lt;&gt;"청구")),"영수 또는 청구를 골라 주십시오. ","")&amp;IF(E43="","거래처를 골라 주십시오. ","")&amp;IF(AND(E43&lt;&gt;"",COUNTIF(거래처!$A$4:$A$43,SUBSTITUTE(SUBSTITUTE(SUBSTITUTE(E43,"~","~~"),"*","~*"),"?","~?"))=0),"거래처 시트에 없는 이름입니다. ","")&amp;IF(AND(E43&lt;&gt;"",COUNTIF(거래처!$A$4:$A$43,SUBSTITUTE(SUBSTITUTE(SUBSTITUTE(E43,"~","~~"),"*","~*"),"?","~?"))&gt;1),"거래처 시트에 같은 상호가 둘 이상입니다. ","")&amp;IF(AND(E43&lt;&gt;"",LEN(SUBSTITUTE(SUBSTITUTE(IFERROR(VLOOKUP(SUBSTITUTE(SUBSTITUTE(SUBSTITUTE(E43,"~","~~"),"*","~*"),"?","~?"),거래처!$A$4:$I$43,2,FALSE),""),"-","")," ",""))&lt;&gt;10,LEN(SUBSTITUTE(SUBSTITUTE(IFERROR(VLOOKUP(SUBSTITUTE(SUBSTITUTE(SUBSTITUTE(E43,"~","~~"),"*","~*"),"?","~?"),거래처!$A$4:$I$43,2,FALSE),""),"-","")," ",""))&lt;&gt;13),"거래처 등록번호가 10자리(사업자) 또는 13자리(주민)가 아닙니다. ","")&amp;IF(J43="","품목을 한 줄 이상 적어 주십시오. ","")&amp;IF(N(F43)=0,"공급가액 합계가 0입니다. 맞으면 그대로 두셔도 됩니다. ","")&amp;IF(AND(C43="영세율",N(G43)&lt;&gt;0),"영세율인데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","")&amp;IF(LENB(IFERROR(VLOOKUP(SUBSTITUTE(SUBSTITUTE(SUBSTITUTE(E43,"~","~~"),"*","~*"),"?","~?"),거래처!$A$4:$I$43,1,FALSE),""))&gt;70,"거래처 상호가 70byte(한글 35자)를 넘습니다. ","")&amp;IF(LEN(IFERROR(VLOOKUP(SUBSTITUTE(SUBSTITUTE(SUBSTITUTE(E43,"~","~~"),"*","~*"),"?","~?"),거래처!$A$4:$I$43,3,FALSE),""))&gt;4,"거래처 종사업장번호는 4자리까지입니다. ","")&amp;IF(AND(J43&lt;&gt;"",OR(NOT(ISNUMBER(I43)),I43&lt;1,I43&gt;31)),"품목1 일자는 1~31 사이 숫자로 적어 주십시오. ","")&amp;IF(LENB(J43)&gt;100,"품목1 이름이 100byte(한글 50자)를 넘습니다. ","")&amp;IF(LENB(K43)&gt;60,"품목1 규격이 60byte를 넘습니다. ","")&amp;IF(N(L43)&gt;=10^10,"품목1 수량이 너무 큽니다(정수 10자리까지). ","")&amp;IF(N(M43)&gt;=10^13,"품목1 단가가 너무 큽니다(정수 13자리까지). ","")&amp;IF(ROUND(N(L43)*100,0)&lt;&gt;N(L43)*100,"품목1 수량은 소수점 둘째 자리까지입니다. ","")&amp;IF(AND(Q43&lt;&gt;"",OR(NOT(ISNUMBER(P43)),P43&lt;1,P43&gt;31)),"품목2 일자는 1~31 사이 숫자로 적어 주십시오. ","")&amp;IF(LENB(Q43)&gt;100,"품목2 이름이 100byte(한글 50자)를 넘습니다. ","")&amp;IF(LENB(R43)&gt;60,"품목2 규격이 60byte를 넘습니다. ","")&amp;IF(N(S43)&gt;=10^10,"품목2 수량이 너무 큽니다(정수 10자리까지). ","")&amp;IF(N(T43)&gt;=10^13,"품목2 단가가 너무 큽니다(정수 13자리까지). ","")&amp;IF(ROUND(N(S43)*100,0)&lt;&gt;N(S43)*100,"품목2 수량은 소수점 둘째 자리까지입니다. ","")&amp;IF(AND(X43&lt;&gt;"",OR(NOT(ISNUMBER(W43)),W43&lt;1,W43&gt;31)),"품목3 일자는 1~31 사이 숫자로 적어 주십시오. ","")&amp;IF(LENB(X43)&gt;100,"품목3 이름이 100byte(한글 50자)를 넘습니다. ","")&amp;IF(LENB(Y43)&gt;60,"품목3 규격이 60byte를 넘습니다. ","")&amp;IF(N(Z43)&gt;=10^10,"품목3 수량이 너무 큽니다(정수 10자리까지). ","")&amp;IF(N(AA43)&gt;=10^13,"품목3 단가가 너무 큽니다(정수 13자리까지). ","")&amp;IF(ROUND(N(Z43)*100,0)&lt;&gt;N(Z43)*100,"품목3 수량은 소수점 둘째 자리까지입니다. ","")&amp;IF(AND(AE43&lt;&gt;"",OR(NOT(ISNUMBER(AD43)),AD43&lt;1,AD43&gt;31)),"품목4 일자는 1~31 사이 숫자로 적어 주십시오. ","")&amp;IF(LENB(AE43)&gt;100,"품목4 이름이 100byte(한글 50자)를 넘습니다. ","")&amp;IF(LENB(AF43)&gt;60,"품목4 규격이 60byte를 넘습니다. ","")&amp;IF(N(AG43)&gt;=10^10,"품목4 수량이 너무 큽니다(정수 10자리까지). ","")&amp;IF(N(AH43)&gt;=10^13,"품목4 단가가 너무 큽니다(정수 13자리까지). ","")&amp;IF(ROUND(N(AG43)*100,0)&lt;&gt;N(AG43)*100,"품목4 수량은 소수점 둘째 자리까지입니다. ",""))))</f>
        <v/>
      </c>
      <c r="B43" s="11" t="n"/>
      <c r="C43" s="11" t="n"/>
      <c r="D43" s="11" t="n"/>
      <c r="E43" s="11" t="n"/>
      <c r="F43" s="12">
        <f>IF(B43="","",N(N43)+N(U43)+N(AB43)+N(AI43))</f>
        <v/>
      </c>
      <c r="G43" s="12">
        <f>IF(B43="","",N(O43)+N(V43)+N(AC43)+N(AJ43))</f>
        <v/>
      </c>
      <c r="H43" s="11" t="n"/>
      <c r="I43" s="13" t="n"/>
      <c r="J43" s="11" t="n"/>
      <c r="K43" s="11" t="n"/>
      <c r="L43" s="11" t="n"/>
      <c r="M43" s="11" t="n"/>
      <c r="N43" s="12">
        <f>IF(OR(J43="",L43="",M43=""),"",ROUND(L43*M43,0))</f>
        <v/>
      </c>
      <c r="O43" s="12">
        <f>IF(N43="","",IF($C43="영세율",0,ROUND(N43*0.1,0)))</f>
        <v/>
      </c>
      <c r="P43" s="13" t="n"/>
      <c r="Q43" s="11" t="n"/>
      <c r="R43" s="11" t="n"/>
      <c r="S43" s="11" t="n"/>
      <c r="T43" s="11" t="n"/>
      <c r="U43" s="12">
        <f>IF(OR(Q43="",S43="",T43=""),"",ROUND(S43*T43,0))</f>
        <v/>
      </c>
      <c r="V43" s="12">
        <f>IF(U43="","",IF($C43="영세율",0,ROUND(U43*0.1,0)))</f>
        <v/>
      </c>
      <c r="W43" s="13" t="n"/>
      <c r="X43" s="11" t="n"/>
      <c r="Y43" s="11" t="n"/>
      <c r="Z43" s="11" t="n"/>
      <c r="AA43" s="11" t="n"/>
      <c r="AB43" s="12">
        <f>IF(OR(X43="",Z43="",AA43=""),"",ROUND(Z43*AA43,0))</f>
        <v/>
      </c>
      <c r="AC43" s="12">
        <f>IF(AB43="","",IF($C43="영세율",0,ROUND(AB43*0.1,0)))</f>
        <v/>
      </c>
      <c r="AD43" s="13" t="n"/>
      <c r="AE43" s="11" t="n"/>
      <c r="AF43" s="11" t="n"/>
      <c r="AG43" s="11" t="n"/>
      <c r="AH43" s="11" t="n"/>
      <c r="AI43" s="12">
        <f>IF(OR(AE43="",AG43="",AH43=""),"",ROUND(AG43*AH43,0))</f>
        <v/>
      </c>
      <c r="AJ43" s="12">
        <f>IF(AI43="","",IF($C43="영세율",0,ROUND(AI43*0.1,0)))</f>
        <v/>
      </c>
    </row>
    <row r="44" ht="18" customHeight="1">
      <c r="A44" s="10">
        <f>IF(B44="","",IF(TRIM(IF(NOT(OR(AND(ISNUMBER(B44),B44&gt;=36526,B44&lt;=73050),AND(ISNUMBER(B44),B44&gt;=20000101,B44&lt;=29991231),AND(NOT(ISNUMBER(B44)),LEN(B44)=8,ISNUMBER(VALUE(B44))))),"작성일자를 2026-09-19 또는 20260919 처럼 적어 주십시오. ","")&amp;IF(OR(C44="",AND(C44&lt;&gt;"일반",C44&lt;&gt;"영세율")),"종류를 일반 또는 영세율로 골라 주십시오. ","")&amp;IF(OR(D44="",AND(D44&lt;&gt;"영수",D44&lt;&gt;"청구")),"영수 또는 청구를 골라 주십시오. ","")&amp;IF(E44="","거래처를 골라 주십시오. ","")&amp;IF(AND(E44&lt;&gt;"",COUNTIF(거래처!$A$4:$A$43,SUBSTITUTE(SUBSTITUTE(SUBSTITUTE(E44,"~","~~"),"*","~*"),"?","~?"))=0),"거래처 시트에 없는 이름입니다. ","")&amp;IF(AND(E44&lt;&gt;"",COUNTIF(거래처!$A$4:$A$43,SUBSTITUTE(SUBSTITUTE(SUBSTITUTE(E44,"~","~~"),"*","~*"),"?","~?"))&gt;1),"거래처 시트에 같은 상호가 둘 이상입니다. ","")&amp;IF(AND(E44&lt;&gt;"",LEN(SUBSTITUTE(SUBSTITUTE(IFERROR(VLOOKUP(SUBSTITUTE(SUBSTITUTE(SUBSTITUTE(E44,"~","~~"),"*","~*"),"?","~?"),거래처!$A$4:$I$43,2,FALSE),""),"-","")," ",""))&lt;&gt;10,LEN(SUBSTITUTE(SUBSTITUTE(IFERROR(VLOOKUP(SUBSTITUTE(SUBSTITUTE(SUBSTITUTE(E44,"~","~~"),"*","~*"),"?","~?"),거래처!$A$4:$I$43,2,FALSE),""),"-","")," ",""))&lt;&gt;13),"거래처 등록번호가 10자리(사업자) 또는 13자리(주민)가 아닙니다. ","")&amp;IF(J44="","품목을 한 줄 이상 적어 주십시오. ","")&amp;IF(N(F44)=0,"공급가액 합계가 0입니다. 맞으면 그대로 두셔도 됩니다. ","")&amp;IF(AND(C44="영세율",N(G44)&lt;&gt;0),"영세율인데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","")&amp;IF(LENB(IFERROR(VLOOKUP(SUBSTITUTE(SUBSTITUTE(SUBSTITUTE(E44,"~","~~"),"*","~*"),"?","~?"),거래처!$A$4:$I$43,1,FALSE),""))&gt;70,"거래처 상호가 70byte(한글 35자)를 넘습니다. ","")&amp;IF(LEN(IFERROR(VLOOKUP(SUBSTITUTE(SUBSTITUTE(SUBSTITUTE(E44,"~","~~"),"*","~*"),"?","~?"),거래처!$A$4:$I$43,3,FALSE),""))&gt;4,"거래처 종사업장번호는 4자리까지입니다. ","")&amp;IF(AND(J44&lt;&gt;"",OR(NOT(ISNUMBER(I44)),I44&lt;1,I44&gt;31)),"품목1 일자는 1~31 사이 숫자로 적어 주십시오. ","")&amp;IF(LENB(J44)&gt;100,"품목1 이름이 100byte(한글 50자)를 넘습니다. ","")&amp;IF(LENB(K44)&gt;60,"품목1 규격이 60byte를 넘습니다. ","")&amp;IF(N(L44)&gt;=10^10,"품목1 수량이 너무 큽니다(정수 10자리까지). ","")&amp;IF(N(M44)&gt;=10^13,"품목1 단가가 너무 큽니다(정수 13자리까지). ","")&amp;IF(ROUND(N(L44)*100,0)&lt;&gt;N(L44)*100,"품목1 수량은 소수점 둘째 자리까지입니다. ","")&amp;IF(AND(Q44&lt;&gt;"",OR(NOT(ISNUMBER(P44)),P44&lt;1,P44&gt;31)),"품목2 일자는 1~31 사이 숫자로 적어 주십시오. ","")&amp;IF(LENB(Q44)&gt;100,"품목2 이름이 100byte(한글 50자)를 넘습니다. ","")&amp;IF(LENB(R44)&gt;60,"품목2 규격이 60byte를 넘습니다. ","")&amp;IF(N(S44)&gt;=10^10,"품목2 수량이 너무 큽니다(정수 10자리까지). ","")&amp;IF(N(T44)&gt;=10^13,"품목2 단가가 너무 큽니다(정수 13자리까지). ","")&amp;IF(ROUND(N(S44)*100,0)&lt;&gt;N(S44)*100,"품목2 수량은 소수점 둘째 자리까지입니다. ","")&amp;IF(AND(X44&lt;&gt;"",OR(NOT(ISNUMBER(W44)),W44&lt;1,W44&gt;31)),"품목3 일자는 1~31 사이 숫자로 적어 주십시오. ","")&amp;IF(LENB(X44)&gt;100,"품목3 이름이 100byte(한글 50자)를 넘습니다. ","")&amp;IF(LENB(Y44)&gt;60,"품목3 규격이 60byte를 넘습니다. ","")&amp;IF(N(Z44)&gt;=10^10,"품목3 수량이 너무 큽니다(정수 10자리까지). ","")&amp;IF(N(AA44)&gt;=10^13,"품목3 단가가 너무 큽니다(정수 13자리까지). ","")&amp;IF(ROUND(N(Z44)*100,0)&lt;&gt;N(Z44)*100,"품목3 수량은 소수점 둘째 자리까지입니다. ","")&amp;IF(AND(AE44&lt;&gt;"",OR(NOT(ISNUMBER(AD44)),AD44&lt;1,AD44&gt;31)),"품목4 일자는 1~31 사이 숫자로 적어 주십시오. ","")&amp;IF(LENB(AE44)&gt;100,"품목4 이름이 100byte(한글 50자)를 넘습니다. ","")&amp;IF(LENB(AF44)&gt;60,"품목4 규격이 60byte를 넘습니다. ","")&amp;IF(N(AG44)&gt;=10^10,"품목4 수량이 너무 큽니다(정수 10자리까지). ","")&amp;IF(N(AH44)&gt;=10^13,"품목4 단가가 너무 큽니다(정수 13자리까지). ","")&amp;IF(ROUND(N(AG44)*100,0)&lt;&gt;N(AG44)*100,"품목4 수량은 소수점 둘째 자리까지입니다. ",""))="","OK",TRIM(IF(NOT(OR(AND(ISNUMBER(B44),B44&gt;=36526,B44&lt;=73050),AND(ISNUMBER(B44),B44&gt;=20000101,B44&lt;=29991231),AND(NOT(ISNUMBER(B44)),LEN(B44)=8,ISNUMBER(VALUE(B44))))),"작성일자를 2026-09-19 또는 20260919 처럼 적어 주십시오. ","")&amp;IF(OR(C44="",AND(C44&lt;&gt;"일반",C44&lt;&gt;"영세율")),"종류를 일반 또는 영세율로 골라 주십시오. ","")&amp;IF(OR(D44="",AND(D44&lt;&gt;"영수",D44&lt;&gt;"청구")),"영수 또는 청구를 골라 주십시오. ","")&amp;IF(E44="","거래처를 골라 주십시오. ","")&amp;IF(AND(E44&lt;&gt;"",COUNTIF(거래처!$A$4:$A$43,SUBSTITUTE(SUBSTITUTE(SUBSTITUTE(E44,"~","~~"),"*","~*"),"?","~?"))=0),"거래처 시트에 없는 이름입니다. ","")&amp;IF(AND(E44&lt;&gt;"",COUNTIF(거래처!$A$4:$A$43,SUBSTITUTE(SUBSTITUTE(SUBSTITUTE(E44,"~","~~"),"*","~*"),"?","~?"))&gt;1),"거래처 시트에 같은 상호가 둘 이상입니다. ","")&amp;IF(AND(E44&lt;&gt;"",LEN(SUBSTITUTE(SUBSTITUTE(IFERROR(VLOOKUP(SUBSTITUTE(SUBSTITUTE(SUBSTITUTE(E44,"~","~~"),"*","~*"),"?","~?"),거래처!$A$4:$I$43,2,FALSE),""),"-","")," ",""))&lt;&gt;10,LEN(SUBSTITUTE(SUBSTITUTE(IFERROR(VLOOKUP(SUBSTITUTE(SUBSTITUTE(SUBSTITUTE(E44,"~","~~"),"*","~*"),"?","~?"),거래처!$A$4:$I$43,2,FALSE),""),"-","")," ",""))&lt;&gt;13),"거래처 등록번호가 10자리(사업자) 또는 13자리(주민)가 아닙니다. ","")&amp;IF(J44="","품목을 한 줄 이상 적어 주십시오. ","")&amp;IF(N(F44)=0,"공급가액 합계가 0입니다. 맞으면 그대로 두셔도 됩니다. ","")&amp;IF(AND(C44="영세율",N(G44)&lt;&gt;0),"영세율인데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","")&amp;IF(LENB(IFERROR(VLOOKUP(SUBSTITUTE(SUBSTITUTE(SUBSTITUTE(E44,"~","~~"),"*","~*"),"?","~?"),거래처!$A$4:$I$43,1,FALSE),""))&gt;70,"거래처 상호가 70byte(한글 35자)를 넘습니다. ","")&amp;IF(LEN(IFERROR(VLOOKUP(SUBSTITUTE(SUBSTITUTE(SUBSTITUTE(E44,"~","~~"),"*","~*"),"?","~?"),거래처!$A$4:$I$43,3,FALSE),""))&gt;4,"거래처 종사업장번호는 4자리까지입니다. ","")&amp;IF(AND(J44&lt;&gt;"",OR(NOT(ISNUMBER(I44)),I44&lt;1,I44&gt;31)),"품목1 일자는 1~31 사이 숫자로 적어 주십시오. ","")&amp;IF(LENB(J44)&gt;100,"품목1 이름이 100byte(한글 50자)를 넘습니다. ","")&amp;IF(LENB(K44)&gt;60,"품목1 규격이 60byte를 넘습니다. ","")&amp;IF(N(L44)&gt;=10^10,"품목1 수량이 너무 큽니다(정수 10자리까지). ","")&amp;IF(N(M44)&gt;=10^13,"품목1 단가가 너무 큽니다(정수 13자리까지). ","")&amp;IF(ROUND(N(L44)*100,0)&lt;&gt;N(L44)*100,"품목1 수량은 소수점 둘째 자리까지입니다. ","")&amp;IF(AND(Q44&lt;&gt;"",OR(NOT(ISNUMBER(P44)),P44&lt;1,P44&gt;31)),"품목2 일자는 1~31 사이 숫자로 적어 주십시오. ","")&amp;IF(LENB(Q44)&gt;100,"품목2 이름이 100byte(한글 50자)를 넘습니다. ","")&amp;IF(LENB(R44)&gt;60,"품목2 규격이 60byte를 넘습니다. ","")&amp;IF(N(S44)&gt;=10^10,"품목2 수량이 너무 큽니다(정수 10자리까지). ","")&amp;IF(N(T44)&gt;=10^13,"품목2 단가가 너무 큽니다(정수 13자리까지). ","")&amp;IF(ROUND(N(S44)*100,0)&lt;&gt;N(S44)*100,"품목2 수량은 소수점 둘째 자리까지입니다. ","")&amp;IF(AND(X44&lt;&gt;"",OR(NOT(ISNUMBER(W44)),W44&lt;1,W44&gt;31)),"품목3 일자는 1~31 사이 숫자로 적어 주십시오. ","")&amp;IF(LENB(X44)&gt;100,"품목3 이름이 100byte(한글 50자)를 넘습니다. ","")&amp;IF(LENB(Y44)&gt;60,"품목3 규격이 60byte를 넘습니다. ","")&amp;IF(N(Z44)&gt;=10^10,"품목3 수량이 너무 큽니다(정수 10자리까지). ","")&amp;IF(N(AA44)&gt;=10^13,"품목3 단가가 너무 큽니다(정수 13자리까지). ","")&amp;IF(ROUND(N(Z44)*100,0)&lt;&gt;N(Z44)*100,"품목3 수량은 소수점 둘째 자리까지입니다. ","")&amp;IF(AND(AE44&lt;&gt;"",OR(NOT(ISNUMBER(AD44)),AD44&lt;1,AD44&gt;31)),"품목4 일자는 1~31 사이 숫자로 적어 주십시오. ","")&amp;IF(LENB(AE44)&gt;100,"품목4 이름이 100byte(한글 50자)를 넘습니다. ","")&amp;IF(LENB(AF44)&gt;60,"품목4 규격이 60byte를 넘습니다. ","")&amp;IF(N(AG44)&gt;=10^10,"품목4 수량이 너무 큽니다(정수 10자리까지). ","")&amp;IF(N(AH44)&gt;=10^13,"품목4 단가가 너무 큽니다(정수 13자리까지). ","")&amp;IF(ROUND(N(AG44)*100,0)&lt;&gt;N(AG44)*100,"품목4 수량은 소수점 둘째 자리까지입니다. ",""))))</f>
        <v/>
      </c>
      <c r="B44" s="11" t="n"/>
      <c r="C44" s="11" t="n"/>
      <c r="D44" s="11" t="n"/>
      <c r="E44" s="11" t="n"/>
      <c r="F44" s="12">
        <f>IF(B44="","",N(N44)+N(U44)+N(AB44)+N(AI44))</f>
        <v/>
      </c>
      <c r="G44" s="12">
        <f>IF(B44="","",N(O44)+N(V44)+N(AC44)+N(AJ44))</f>
        <v/>
      </c>
      <c r="H44" s="11" t="n"/>
      <c r="I44" s="13" t="n"/>
      <c r="J44" s="11" t="n"/>
      <c r="K44" s="11" t="n"/>
      <c r="L44" s="11" t="n"/>
      <c r="M44" s="11" t="n"/>
      <c r="N44" s="12">
        <f>IF(OR(J44="",L44="",M44=""),"",ROUND(L44*M44,0))</f>
        <v/>
      </c>
      <c r="O44" s="12">
        <f>IF(N44="","",IF($C44="영세율",0,ROUND(N44*0.1,0)))</f>
        <v/>
      </c>
      <c r="P44" s="13" t="n"/>
      <c r="Q44" s="11" t="n"/>
      <c r="R44" s="11" t="n"/>
      <c r="S44" s="11" t="n"/>
      <c r="T44" s="11" t="n"/>
      <c r="U44" s="12">
        <f>IF(OR(Q44="",S44="",T44=""),"",ROUND(S44*T44,0))</f>
        <v/>
      </c>
      <c r="V44" s="12">
        <f>IF(U44="","",IF($C44="영세율",0,ROUND(U44*0.1,0)))</f>
        <v/>
      </c>
      <c r="W44" s="13" t="n"/>
      <c r="X44" s="11" t="n"/>
      <c r="Y44" s="11" t="n"/>
      <c r="Z44" s="11" t="n"/>
      <c r="AA44" s="11" t="n"/>
      <c r="AB44" s="12">
        <f>IF(OR(X44="",Z44="",AA44=""),"",ROUND(Z44*AA44,0))</f>
        <v/>
      </c>
      <c r="AC44" s="12">
        <f>IF(AB44="","",IF($C44="영세율",0,ROUND(AB44*0.1,0)))</f>
        <v/>
      </c>
      <c r="AD44" s="13" t="n"/>
      <c r="AE44" s="11" t="n"/>
      <c r="AF44" s="11" t="n"/>
      <c r="AG44" s="11" t="n"/>
      <c r="AH44" s="11" t="n"/>
      <c r="AI44" s="12">
        <f>IF(OR(AE44="",AG44="",AH44=""),"",ROUND(AG44*AH44,0))</f>
        <v/>
      </c>
      <c r="AJ44" s="12">
        <f>IF(AI44="","",IF($C44="영세율",0,ROUND(AI44*0.1,0)))</f>
        <v/>
      </c>
    </row>
    <row r="45" ht="18" customHeight="1">
      <c r="A45" s="10">
        <f>IF(B45="","",IF(TRIM(IF(NOT(OR(AND(ISNUMBER(B45),B45&gt;=36526,B45&lt;=73050),AND(ISNUMBER(B45),B45&gt;=20000101,B45&lt;=29991231),AND(NOT(ISNUMBER(B45)),LEN(B45)=8,ISNUMBER(VALUE(B45))))),"작성일자를 2026-09-19 또는 20260919 처럼 적어 주십시오. ","")&amp;IF(OR(C45="",AND(C45&lt;&gt;"일반",C45&lt;&gt;"영세율")),"종류를 일반 또는 영세율로 골라 주십시오. ","")&amp;IF(OR(D45="",AND(D45&lt;&gt;"영수",D45&lt;&gt;"청구")),"영수 또는 청구를 골라 주십시오. ","")&amp;IF(E45="","거래처를 골라 주십시오. ","")&amp;IF(AND(E45&lt;&gt;"",COUNTIF(거래처!$A$4:$A$43,SUBSTITUTE(SUBSTITUTE(SUBSTITUTE(E45,"~","~~"),"*","~*"),"?","~?"))=0),"거래처 시트에 없는 이름입니다. ","")&amp;IF(AND(E45&lt;&gt;"",COUNTIF(거래처!$A$4:$A$43,SUBSTITUTE(SUBSTITUTE(SUBSTITUTE(E45,"~","~~"),"*","~*"),"?","~?"))&gt;1),"거래처 시트에 같은 상호가 둘 이상입니다. ","")&amp;IF(AND(E45&lt;&gt;"",LEN(SUBSTITUTE(SUBSTITUTE(IFERROR(VLOOKUP(SUBSTITUTE(SUBSTITUTE(SUBSTITUTE(E45,"~","~~"),"*","~*"),"?","~?"),거래처!$A$4:$I$43,2,FALSE),""),"-","")," ",""))&lt;&gt;10,LEN(SUBSTITUTE(SUBSTITUTE(IFERROR(VLOOKUP(SUBSTITUTE(SUBSTITUTE(SUBSTITUTE(E45,"~","~~"),"*","~*"),"?","~?"),거래처!$A$4:$I$43,2,FALSE),""),"-","")," ",""))&lt;&gt;13),"거래처 등록번호가 10자리(사업자) 또는 13자리(주민)가 아닙니다. ","")&amp;IF(J45="","품목을 한 줄 이상 적어 주십시오. ","")&amp;IF(N(F45)=0,"공급가액 합계가 0입니다. 맞으면 그대로 두셔도 됩니다. ","")&amp;IF(AND(C45="영세율",N(G45)&lt;&gt;0),"영세율인데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","")&amp;IF(LENB(IFERROR(VLOOKUP(SUBSTITUTE(SUBSTITUTE(SUBSTITUTE(E45,"~","~~"),"*","~*"),"?","~?"),거래처!$A$4:$I$43,1,FALSE),""))&gt;70,"거래처 상호가 70byte(한글 35자)를 넘습니다. ","")&amp;IF(LEN(IFERROR(VLOOKUP(SUBSTITUTE(SUBSTITUTE(SUBSTITUTE(E45,"~","~~"),"*","~*"),"?","~?"),거래처!$A$4:$I$43,3,FALSE),""))&gt;4,"거래처 종사업장번호는 4자리까지입니다. ","")&amp;IF(AND(J45&lt;&gt;"",OR(NOT(ISNUMBER(I45)),I45&lt;1,I45&gt;31)),"품목1 일자는 1~31 사이 숫자로 적어 주십시오. ","")&amp;IF(LENB(J45)&gt;100,"품목1 이름이 100byte(한글 50자)를 넘습니다. ","")&amp;IF(LENB(K45)&gt;60,"품목1 규격이 60byte를 넘습니다. ","")&amp;IF(N(L45)&gt;=10^10,"품목1 수량이 너무 큽니다(정수 10자리까지). ","")&amp;IF(N(M45)&gt;=10^13,"품목1 단가가 너무 큽니다(정수 13자리까지). ","")&amp;IF(ROUND(N(L45)*100,0)&lt;&gt;N(L45)*100,"품목1 수량은 소수점 둘째 자리까지입니다. ","")&amp;IF(AND(Q45&lt;&gt;"",OR(NOT(ISNUMBER(P45)),P45&lt;1,P45&gt;31)),"품목2 일자는 1~31 사이 숫자로 적어 주십시오. ","")&amp;IF(LENB(Q45)&gt;100,"품목2 이름이 100byte(한글 50자)를 넘습니다. ","")&amp;IF(LENB(R45)&gt;60,"품목2 규격이 60byte를 넘습니다. ","")&amp;IF(N(S45)&gt;=10^10,"품목2 수량이 너무 큽니다(정수 10자리까지). ","")&amp;IF(N(T45)&gt;=10^13,"품목2 단가가 너무 큽니다(정수 13자리까지). ","")&amp;IF(ROUND(N(S45)*100,0)&lt;&gt;N(S45)*100,"품목2 수량은 소수점 둘째 자리까지입니다. ","")&amp;IF(AND(X45&lt;&gt;"",OR(NOT(ISNUMBER(W45)),W45&lt;1,W45&gt;31)),"품목3 일자는 1~31 사이 숫자로 적어 주십시오. ","")&amp;IF(LENB(X45)&gt;100,"품목3 이름이 100byte(한글 50자)를 넘습니다. ","")&amp;IF(LENB(Y45)&gt;60,"품목3 규격이 60byte를 넘습니다. ","")&amp;IF(N(Z45)&gt;=10^10,"품목3 수량이 너무 큽니다(정수 10자리까지). ","")&amp;IF(N(AA45)&gt;=10^13,"품목3 단가가 너무 큽니다(정수 13자리까지). ","")&amp;IF(ROUND(N(Z45)*100,0)&lt;&gt;N(Z45)*100,"품목3 수량은 소수점 둘째 자리까지입니다. ","")&amp;IF(AND(AE45&lt;&gt;"",OR(NOT(ISNUMBER(AD45)),AD45&lt;1,AD45&gt;31)),"품목4 일자는 1~31 사이 숫자로 적어 주십시오. ","")&amp;IF(LENB(AE45)&gt;100,"품목4 이름이 100byte(한글 50자)를 넘습니다. ","")&amp;IF(LENB(AF45)&gt;60,"품목4 규격이 60byte를 넘습니다. ","")&amp;IF(N(AG45)&gt;=10^10,"품목4 수량이 너무 큽니다(정수 10자리까지). ","")&amp;IF(N(AH45)&gt;=10^13,"품목4 단가가 너무 큽니다(정수 13자리까지). ","")&amp;IF(ROUND(N(AG45)*100,0)&lt;&gt;N(AG45)*100,"품목4 수량은 소수점 둘째 자리까지입니다. ",""))="","OK",TRIM(IF(NOT(OR(AND(ISNUMBER(B45),B45&gt;=36526,B45&lt;=73050),AND(ISNUMBER(B45),B45&gt;=20000101,B45&lt;=29991231),AND(NOT(ISNUMBER(B45)),LEN(B45)=8,ISNUMBER(VALUE(B45))))),"작성일자를 2026-09-19 또는 20260919 처럼 적어 주십시오. ","")&amp;IF(OR(C45="",AND(C45&lt;&gt;"일반",C45&lt;&gt;"영세율")),"종류를 일반 또는 영세율로 골라 주십시오. ","")&amp;IF(OR(D45="",AND(D45&lt;&gt;"영수",D45&lt;&gt;"청구")),"영수 또는 청구를 골라 주십시오. ","")&amp;IF(E45="","거래처를 골라 주십시오. ","")&amp;IF(AND(E45&lt;&gt;"",COUNTIF(거래처!$A$4:$A$43,SUBSTITUTE(SUBSTITUTE(SUBSTITUTE(E45,"~","~~"),"*","~*"),"?","~?"))=0),"거래처 시트에 없는 이름입니다. ","")&amp;IF(AND(E45&lt;&gt;"",COUNTIF(거래처!$A$4:$A$43,SUBSTITUTE(SUBSTITUTE(SUBSTITUTE(E45,"~","~~"),"*","~*"),"?","~?"))&gt;1),"거래처 시트에 같은 상호가 둘 이상입니다. ","")&amp;IF(AND(E45&lt;&gt;"",LEN(SUBSTITUTE(SUBSTITUTE(IFERROR(VLOOKUP(SUBSTITUTE(SUBSTITUTE(SUBSTITUTE(E45,"~","~~"),"*","~*"),"?","~?"),거래처!$A$4:$I$43,2,FALSE),""),"-","")," ",""))&lt;&gt;10,LEN(SUBSTITUTE(SUBSTITUTE(IFERROR(VLOOKUP(SUBSTITUTE(SUBSTITUTE(SUBSTITUTE(E45,"~","~~"),"*","~*"),"?","~?"),거래처!$A$4:$I$43,2,FALSE),""),"-","")," ",""))&lt;&gt;13),"거래처 등록번호가 10자리(사업자) 또는 13자리(주민)가 아닙니다. ","")&amp;IF(J45="","품목을 한 줄 이상 적어 주십시오. ","")&amp;IF(N(F45)=0,"공급가액 합계가 0입니다. 맞으면 그대로 두셔도 됩니다. ","")&amp;IF(AND(C45="영세율",N(G45)&lt;&gt;0),"영세율인데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","")&amp;IF(LENB(IFERROR(VLOOKUP(SUBSTITUTE(SUBSTITUTE(SUBSTITUTE(E45,"~","~~"),"*","~*"),"?","~?"),거래처!$A$4:$I$43,1,FALSE),""))&gt;70,"거래처 상호가 70byte(한글 35자)를 넘습니다. ","")&amp;IF(LEN(IFERROR(VLOOKUP(SUBSTITUTE(SUBSTITUTE(SUBSTITUTE(E45,"~","~~"),"*","~*"),"?","~?"),거래처!$A$4:$I$43,3,FALSE),""))&gt;4,"거래처 종사업장번호는 4자리까지입니다. ","")&amp;IF(AND(J45&lt;&gt;"",OR(NOT(ISNUMBER(I45)),I45&lt;1,I45&gt;31)),"품목1 일자는 1~31 사이 숫자로 적어 주십시오. ","")&amp;IF(LENB(J45)&gt;100,"품목1 이름이 100byte(한글 50자)를 넘습니다. ","")&amp;IF(LENB(K45)&gt;60,"품목1 규격이 60byte를 넘습니다. ","")&amp;IF(N(L45)&gt;=10^10,"품목1 수량이 너무 큽니다(정수 10자리까지). ","")&amp;IF(N(M45)&gt;=10^13,"품목1 단가가 너무 큽니다(정수 13자리까지). ","")&amp;IF(ROUND(N(L45)*100,0)&lt;&gt;N(L45)*100,"품목1 수량은 소수점 둘째 자리까지입니다. ","")&amp;IF(AND(Q45&lt;&gt;"",OR(NOT(ISNUMBER(P45)),P45&lt;1,P45&gt;31)),"품목2 일자는 1~31 사이 숫자로 적어 주십시오. ","")&amp;IF(LENB(Q45)&gt;100,"품목2 이름이 100byte(한글 50자)를 넘습니다. ","")&amp;IF(LENB(R45)&gt;60,"품목2 규격이 60byte를 넘습니다. ","")&amp;IF(N(S45)&gt;=10^10,"품목2 수량이 너무 큽니다(정수 10자리까지). ","")&amp;IF(N(T45)&gt;=10^13,"품목2 단가가 너무 큽니다(정수 13자리까지). ","")&amp;IF(ROUND(N(S45)*100,0)&lt;&gt;N(S45)*100,"품목2 수량은 소수점 둘째 자리까지입니다. ","")&amp;IF(AND(X45&lt;&gt;"",OR(NOT(ISNUMBER(W45)),W45&lt;1,W45&gt;31)),"품목3 일자는 1~31 사이 숫자로 적어 주십시오. ","")&amp;IF(LENB(X45)&gt;100,"품목3 이름이 100byte(한글 50자)를 넘습니다. ","")&amp;IF(LENB(Y45)&gt;60,"품목3 규격이 60byte를 넘습니다. ","")&amp;IF(N(Z45)&gt;=10^10,"품목3 수량이 너무 큽니다(정수 10자리까지). ","")&amp;IF(N(AA45)&gt;=10^13,"품목3 단가가 너무 큽니다(정수 13자리까지). ","")&amp;IF(ROUND(N(Z45)*100,0)&lt;&gt;N(Z45)*100,"품목3 수량은 소수점 둘째 자리까지입니다. ","")&amp;IF(AND(AE45&lt;&gt;"",OR(NOT(ISNUMBER(AD45)),AD45&lt;1,AD45&gt;31)),"품목4 일자는 1~31 사이 숫자로 적어 주십시오. ","")&amp;IF(LENB(AE45)&gt;100,"품목4 이름이 100byte(한글 50자)를 넘습니다. ","")&amp;IF(LENB(AF45)&gt;60,"품목4 규격이 60byte를 넘습니다. ","")&amp;IF(N(AG45)&gt;=10^10,"품목4 수량이 너무 큽니다(정수 10자리까지). ","")&amp;IF(N(AH45)&gt;=10^13,"품목4 단가가 너무 큽니다(정수 13자리까지). ","")&amp;IF(ROUND(N(AG45)*100,0)&lt;&gt;N(AG45)*100,"품목4 수량은 소수점 둘째 자리까지입니다. ",""))))</f>
        <v/>
      </c>
      <c r="B45" s="11" t="n"/>
      <c r="C45" s="11" t="n"/>
      <c r="D45" s="11" t="n"/>
      <c r="E45" s="11" t="n"/>
      <c r="F45" s="12">
        <f>IF(B45="","",N(N45)+N(U45)+N(AB45)+N(AI45))</f>
        <v/>
      </c>
      <c r="G45" s="12">
        <f>IF(B45="","",N(O45)+N(V45)+N(AC45)+N(AJ45))</f>
        <v/>
      </c>
      <c r="H45" s="11" t="n"/>
      <c r="I45" s="13" t="n"/>
      <c r="J45" s="11" t="n"/>
      <c r="K45" s="11" t="n"/>
      <c r="L45" s="11" t="n"/>
      <c r="M45" s="11" t="n"/>
      <c r="N45" s="12">
        <f>IF(OR(J45="",L45="",M45=""),"",ROUND(L45*M45,0))</f>
        <v/>
      </c>
      <c r="O45" s="12">
        <f>IF(N45="","",IF($C45="영세율",0,ROUND(N45*0.1,0)))</f>
        <v/>
      </c>
      <c r="P45" s="13" t="n"/>
      <c r="Q45" s="11" t="n"/>
      <c r="R45" s="11" t="n"/>
      <c r="S45" s="11" t="n"/>
      <c r="T45" s="11" t="n"/>
      <c r="U45" s="12">
        <f>IF(OR(Q45="",S45="",T45=""),"",ROUND(S45*T45,0))</f>
        <v/>
      </c>
      <c r="V45" s="12">
        <f>IF(U45="","",IF($C45="영세율",0,ROUND(U45*0.1,0)))</f>
        <v/>
      </c>
      <c r="W45" s="13" t="n"/>
      <c r="X45" s="11" t="n"/>
      <c r="Y45" s="11" t="n"/>
      <c r="Z45" s="11" t="n"/>
      <c r="AA45" s="11" t="n"/>
      <c r="AB45" s="12">
        <f>IF(OR(X45="",Z45="",AA45=""),"",ROUND(Z45*AA45,0))</f>
        <v/>
      </c>
      <c r="AC45" s="12">
        <f>IF(AB45="","",IF($C45="영세율",0,ROUND(AB45*0.1,0)))</f>
        <v/>
      </c>
      <c r="AD45" s="13" t="n"/>
      <c r="AE45" s="11" t="n"/>
      <c r="AF45" s="11" t="n"/>
      <c r="AG45" s="11" t="n"/>
      <c r="AH45" s="11" t="n"/>
      <c r="AI45" s="12">
        <f>IF(OR(AE45="",AG45="",AH45=""),"",ROUND(AG45*AH45,0))</f>
        <v/>
      </c>
      <c r="AJ45" s="12">
        <f>IF(AI45="","",IF($C45="영세율",0,ROUND(AI45*0.1,0)))</f>
        <v/>
      </c>
    </row>
    <row r="46" ht="18" customHeight="1">
      <c r="A46" s="10">
        <f>IF(B46="","",IF(TRIM(IF(NOT(OR(AND(ISNUMBER(B46),B46&gt;=36526,B46&lt;=73050),AND(ISNUMBER(B46),B46&gt;=20000101,B46&lt;=29991231),AND(NOT(ISNUMBER(B46)),LEN(B46)=8,ISNUMBER(VALUE(B46))))),"작성일자를 2026-09-19 또는 20260919 처럼 적어 주십시오. ","")&amp;IF(OR(C46="",AND(C46&lt;&gt;"일반",C46&lt;&gt;"영세율")),"종류를 일반 또는 영세율로 골라 주십시오. ","")&amp;IF(OR(D46="",AND(D46&lt;&gt;"영수",D46&lt;&gt;"청구")),"영수 또는 청구를 골라 주십시오. ","")&amp;IF(E46="","거래처를 골라 주십시오. ","")&amp;IF(AND(E46&lt;&gt;"",COUNTIF(거래처!$A$4:$A$43,SUBSTITUTE(SUBSTITUTE(SUBSTITUTE(E46,"~","~~"),"*","~*"),"?","~?"))=0),"거래처 시트에 없는 이름입니다. ","")&amp;IF(AND(E46&lt;&gt;"",COUNTIF(거래처!$A$4:$A$43,SUBSTITUTE(SUBSTITUTE(SUBSTITUTE(E46,"~","~~"),"*","~*"),"?","~?"))&gt;1),"거래처 시트에 같은 상호가 둘 이상입니다. ","")&amp;IF(AND(E46&lt;&gt;"",LEN(SUBSTITUTE(SUBSTITUTE(IFERROR(VLOOKUP(SUBSTITUTE(SUBSTITUTE(SUBSTITUTE(E46,"~","~~"),"*","~*"),"?","~?"),거래처!$A$4:$I$43,2,FALSE),""),"-","")," ",""))&lt;&gt;10,LEN(SUBSTITUTE(SUBSTITUTE(IFERROR(VLOOKUP(SUBSTITUTE(SUBSTITUTE(SUBSTITUTE(E46,"~","~~"),"*","~*"),"?","~?"),거래처!$A$4:$I$43,2,FALSE),""),"-","")," ",""))&lt;&gt;13),"거래처 등록번호가 10자리(사업자) 또는 13자리(주민)가 아닙니다. ","")&amp;IF(J46="","품목을 한 줄 이상 적어 주십시오. ","")&amp;IF(N(F46)=0,"공급가액 합계가 0입니다. 맞으면 그대로 두셔도 됩니다. ","")&amp;IF(AND(C46="영세율",N(G46)&lt;&gt;0),"영세율인데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","")&amp;IF(LENB(IFERROR(VLOOKUP(SUBSTITUTE(SUBSTITUTE(SUBSTITUTE(E46,"~","~~"),"*","~*"),"?","~?"),거래처!$A$4:$I$43,1,FALSE),""))&gt;70,"거래처 상호가 70byte(한글 35자)를 넘습니다. ","")&amp;IF(LEN(IFERROR(VLOOKUP(SUBSTITUTE(SUBSTITUTE(SUBSTITUTE(E46,"~","~~"),"*","~*"),"?","~?"),거래처!$A$4:$I$43,3,FALSE),""))&gt;4,"거래처 종사업장번호는 4자리까지입니다. ","")&amp;IF(AND(J46&lt;&gt;"",OR(NOT(ISNUMBER(I46)),I46&lt;1,I46&gt;31)),"품목1 일자는 1~31 사이 숫자로 적어 주십시오. ","")&amp;IF(LENB(J46)&gt;100,"품목1 이름이 100byte(한글 50자)를 넘습니다. ","")&amp;IF(LENB(K46)&gt;60,"품목1 규격이 60byte를 넘습니다. ","")&amp;IF(N(L46)&gt;=10^10,"품목1 수량이 너무 큽니다(정수 10자리까지). ","")&amp;IF(N(M46)&gt;=10^13,"품목1 단가가 너무 큽니다(정수 13자리까지). ","")&amp;IF(ROUND(N(L46)*100,0)&lt;&gt;N(L46)*100,"품목1 수량은 소수점 둘째 자리까지입니다. ","")&amp;IF(AND(Q46&lt;&gt;"",OR(NOT(ISNUMBER(P46)),P46&lt;1,P46&gt;31)),"품목2 일자는 1~31 사이 숫자로 적어 주십시오. ","")&amp;IF(LENB(Q46)&gt;100,"품목2 이름이 100byte(한글 50자)를 넘습니다. ","")&amp;IF(LENB(R46)&gt;60,"품목2 규격이 60byte를 넘습니다. ","")&amp;IF(N(S46)&gt;=10^10,"품목2 수량이 너무 큽니다(정수 10자리까지). ","")&amp;IF(N(T46)&gt;=10^13,"품목2 단가가 너무 큽니다(정수 13자리까지). ","")&amp;IF(ROUND(N(S46)*100,0)&lt;&gt;N(S46)*100,"품목2 수량은 소수점 둘째 자리까지입니다. ","")&amp;IF(AND(X46&lt;&gt;"",OR(NOT(ISNUMBER(W46)),W46&lt;1,W46&gt;31)),"품목3 일자는 1~31 사이 숫자로 적어 주십시오. ","")&amp;IF(LENB(X46)&gt;100,"품목3 이름이 100byte(한글 50자)를 넘습니다. ","")&amp;IF(LENB(Y46)&gt;60,"품목3 규격이 60byte를 넘습니다. ","")&amp;IF(N(Z46)&gt;=10^10,"품목3 수량이 너무 큽니다(정수 10자리까지). ","")&amp;IF(N(AA46)&gt;=10^13,"품목3 단가가 너무 큽니다(정수 13자리까지). ","")&amp;IF(ROUND(N(Z46)*100,0)&lt;&gt;N(Z46)*100,"품목3 수량은 소수점 둘째 자리까지입니다. ","")&amp;IF(AND(AE46&lt;&gt;"",OR(NOT(ISNUMBER(AD46)),AD46&lt;1,AD46&gt;31)),"품목4 일자는 1~31 사이 숫자로 적어 주십시오. ","")&amp;IF(LENB(AE46)&gt;100,"품목4 이름이 100byte(한글 50자)를 넘습니다. ","")&amp;IF(LENB(AF46)&gt;60,"품목4 규격이 60byte를 넘습니다. ","")&amp;IF(N(AG46)&gt;=10^10,"품목4 수량이 너무 큽니다(정수 10자리까지). ","")&amp;IF(N(AH46)&gt;=10^13,"품목4 단가가 너무 큽니다(정수 13자리까지). ","")&amp;IF(ROUND(N(AG46)*100,0)&lt;&gt;N(AG46)*100,"품목4 수량은 소수점 둘째 자리까지입니다. ",""))="","OK",TRIM(IF(NOT(OR(AND(ISNUMBER(B46),B46&gt;=36526,B46&lt;=73050),AND(ISNUMBER(B46),B46&gt;=20000101,B46&lt;=29991231),AND(NOT(ISNUMBER(B46)),LEN(B46)=8,ISNUMBER(VALUE(B46))))),"작성일자를 2026-09-19 또는 20260919 처럼 적어 주십시오. ","")&amp;IF(OR(C46="",AND(C46&lt;&gt;"일반",C46&lt;&gt;"영세율")),"종류를 일반 또는 영세율로 골라 주십시오. ","")&amp;IF(OR(D46="",AND(D46&lt;&gt;"영수",D46&lt;&gt;"청구")),"영수 또는 청구를 골라 주십시오. ","")&amp;IF(E46="","거래처를 골라 주십시오. ","")&amp;IF(AND(E46&lt;&gt;"",COUNTIF(거래처!$A$4:$A$43,SUBSTITUTE(SUBSTITUTE(SUBSTITUTE(E46,"~","~~"),"*","~*"),"?","~?"))=0),"거래처 시트에 없는 이름입니다. ","")&amp;IF(AND(E46&lt;&gt;"",COUNTIF(거래처!$A$4:$A$43,SUBSTITUTE(SUBSTITUTE(SUBSTITUTE(E46,"~","~~"),"*","~*"),"?","~?"))&gt;1),"거래처 시트에 같은 상호가 둘 이상입니다. ","")&amp;IF(AND(E46&lt;&gt;"",LEN(SUBSTITUTE(SUBSTITUTE(IFERROR(VLOOKUP(SUBSTITUTE(SUBSTITUTE(SUBSTITUTE(E46,"~","~~"),"*","~*"),"?","~?"),거래처!$A$4:$I$43,2,FALSE),""),"-","")," ",""))&lt;&gt;10,LEN(SUBSTITUTE(SUBSTITUTE(IFERROR(VLOOKUP(SUBSTITUTE(SUBSTITUTE(SUBSTITUTE(E46,"~","~~"),"*","~*"),"?","~?"),거래처!$A$4:$I$43,2,FALSE),""),"-","")," ",""))&lt;&gt;13),"거래처 등록번호가 10자리(사업자) 또는 13자리(주민)가 아닙니다. ","")&amp;IF(J46="","품목을 한 줄 이상 적어 주십시오. ","")&amp;IF(N(F46)=0,"공급가액 합계가 0입니다. 맞으면 그대로 두셔도 됩니다. ","")&amp;IF(AND(C46="영세율",N(G46)&lt;&gt;0),"영세율인데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","")&amp;IF(LENB(IFERROR(VLOOKUP(SUBSTITUTE(SUBSTITUTE(SUBSTITUTE(E46,"~","~~"),"*","~*"),"?","~?"),거래처!$A$4:$I$43,1,FALSE),""))&gt;70,"거래처 상호가 70byte(한글 35자)를 넘습니다. ","")&amp;IF(LEN(IFERROR(VLOOKUP(SUBSTITUTE(SUBSTITUTE(SUBSTITUTE(E46,"~","~~"),"*","~*"),"?","~?"),거래처!$A$4:$I$43,3,FALSE),""))&gt;4,"거래처 종사업장번호는 4자리까지입니다. ","")&amp;IF(AND(J46&lt;&gt;"",OR(NOT(ISNUMBER(I46)),I46&lt;1,I46&gt;31)),"품목1 일자는 1~31 사이 숫자로 적어 주십시오. ","")&amp;IF(LENB(J46)&gt;100,"품목1 이름이 100byte(한글 50자)를 넘습니다. ","")&amp;IF(LENB(K46)&gt;60,"품목1 규격이 60byte를 넘습니다. ","")&amp;IF(N(L46)&gt;=10^10,"품목1 수량이 너무 큽니다(정수 10자리까지). ","")&amp;IF(N(M46)&gt;=10^13,"품목1 단가가 너무 큽니다(정수 13자리까지). ","")&amp;IF(ROUND(N(L46)*100,0)&lt;&gt;N(L46)*100,"품목1 수량은 소수점 둘째 자리까지입니다. ","")&amp;IF(AND(Q46&lt;&gt;"",OR(NOT(ISNUMBER(P46)),P46&lt;1,P46&gt;31)),"품목2 일자는 1~31 사이 숫자로 적어 주십시오. ","")&amp;IF(LENB(Q46)&gt;100,"품목2 이름이 100byte(한글 50자)를 넘습니다. ","")&amp;IF(LENB(R46)&gt;60,"품목2 규격이 60byte를 넘습니다. ","")&amp;IF(N(S46)&gt;=10^10,"품목2 수량이 너무 큽니다(정수 10자리까지). ","")&amp;IF(N(T46)&gt;=10^13,"품목2 단가가 너무 큽니다(정수 13자리까지). ","")&amp;IF(ROUND(N(S46)*100,0)&lt;&gt;N(S46)*100,"품목2 수량은 소수점 둘째 자리까지입니다. ","")&amp;IF(AND(X46&lt;&gt;"",OR(NOT(ISNUMBER(W46)),W46&lt;1,W46&gt;31)),"품목3 일자는 1~31 사이 숫자로 적어 주십시오. ","")&amp;IF(LENB(X46)&gt;100,"품목3 이름이 100byte(한글 50자)를 넘습니다. ","")&amp;IF(LENB(Y46)&gt;60,"품목3 규격이 60byte를 넘습니다. ","")&amp;IF(N(Z46)&gt;=10^10,"품목3 수량이 너무 큽니다(정수 10자리까지). ","")&amp;IF(N(AA46)&gt;=10^13,"품목3 단가가 너무 큽니다(정수 13자리까지). ","")&amp;IF(ROUND(N(Z46)*100,0)&lt;&gt;N(Z46)*100,"품목3 수량은 소수점 둘째 자리까지입니다. ","")&amp;IF(AND(AE46&lt;&gt;"",OR(NOT(ISNUMBER(AD46)),AD46&lt;1,AD46&gt;31)),"품목4 일자는 1~31 사이 숫자로 적어 주십시오. ","")&amp;IF(LENB(AE46)&gt;100,"품목4 이름이 100byte(한글 50자)를 넘습니다. ","")&amp;IF(LENB(AF46)&gt;60,"품목4 규격이 60byte를 넘습니다. ","")&amp;IF(N(AG46)&gt;=10^10,"품목4 수량이 너무 큽니다(정수 10자리까지). ","")&amp;IF(N(AH46)&gt;=10^13,"품목4 단가가 너무 큽니다(정수 13자리까지). ","")&amp;IF(ROUND(N(AG46)*100,0)&lt;&gt;N(AG46)*100,"품목4 수량은 소수점 둘째 자리까지입니다. ",""))))</f>
        <v/>
      </c>
      <c r="B46" s="11" t="n"/>
      <c r="C46" s="11" t="n"/>
      <c r="D46" s="11" t="n"/>
      <c r="E46" s="11" t="n"/>
      <c r="F46" s="12">
        <f>IF(B46="","",N(N46)+N(U46)+N(AB46)+N(AI46))</f>
        <v/>
      </c>
      <c r="G46" s="12">
        <f>IF(B46="","",N(O46)+N(V46)+N(AC46)+N(AJ46))</f>
        <v/>
      </c>
      <c r="H46" s="11" t="n"/>
      <c r="I46" s="13" t="n"/>
      <c r="J46" s="11" t="n"/>
      <c r="K46" s="11" t="n"/>
      <c r="L46" s="11" t="n"/>
      <c r="M46" s="11" t="n"/>
      <c r="N46" s="12">
        <f>IF(OR(J46="",L46="",M46=""),"",ROUND(L46*M46,0))</f>
        <v/>
      </c>
      <c r="O46" s="12">
        <f>IF(N46="","",IF($C46="영세율",0,ROUND(N46*0.1,0)))</f>
        <v/>
      </c>
      <c r="P46" s="13" t="n"/>
      <c r="Q46" s="11" t="n"/>
      <c r="R46" s="11" t="n"/>
      <c r="S46" s="11" t="n"/>
      <c r="T46" s="11" t="n"/>
      <c r="U46" s="12">
        <f>IF(OR(Q46="",S46="",T46=""),"",ROUND(S46*T46,0))</f>
        <v/>
      </c>
      <c r="V46" s="12">
        <f>IF(U46="","",IF($C46="영세율",0,ROUND(U46*0.1,0)))</f>
        <v/>
      </c>
      <c r="W46" s="13" t="n"/>
      <c r="X46" s="11" t="n"/>
      <c r="Y46" s="11" t="n"/>
      <c r="Z46" s="11" t="n"/>
      <c r="AA46" s="11" t="n"/>
      <c r="AB46" s="12">
        <f>IF(OR(X46="",Z46="",AA46=""),"",ROUND(Z46*AA46,0))</f>
        <v/>
      </c>
      <c r="AC46" s="12">
        <f>IF(AB46="","",IF($C46="영세율",0,ROUND(AB46*0.1,0)))</f>
        <v/>
      </c>
      <c r="AD46" s="13" t="n"/>
      <c r="AE46" s="11" t="n"/>
      <c r="AF46" s="11" t="n"/>
      <c r="AG46" s="11" t="n"/>
      <c r="AH46" s="11" t="n"/>
      <c r="AI46" s="12">
        <f>IF(OR(AE46="",AG46="",AH46=""),"",ROUND(AG46*AH46,0))</f>
        <v/>
      </c>
      <c r="AJ46" s="12">
        <f>IF(AI46="","",IF($C46="영세율",0,ROUND(AI46*0.1,0)))</f>
        <v/>
      </c>
    </row>
    <row r="47" ht="18" customHeight="1">
      <c r="A47" s="10">
        <f>IF(B47="","",IF(TRIM(IF(NOT(OR(AND(ISNUMBER(B47),B47&gt;=36526,B47&lt;=73050),AND(ISNUMBER(B47),B47&gt;=20000101,B47&lt;=29991231),AND(NOT(ISNUMBER(B47)),LEN(B47)=8,ISNUMBER(VALUE(B47))))),"작성일자를 2026-09-19 또는 20260919 처럼 적어 주십시오. ","")&amp;IF(OR(C47="",AND(C47&lt;&gt;"일반",C47&lt;&gt;"영세율")),"종류를 일반 또는 영세율로 골라 주십시오. ","")&amp;IF(OR(D47="",AND(D47&lt;&gt;"영수",D47&lt;&gt;"청구")),"영수 또는 청구를 골라 주십시오. ","")&amp;IF(E47="","거래처를 골라 주십시오. ","")&amp;IF(AND(E47&lt;&gt;"",COUNTIF(거래처!$A$4:$A$43,SUBSTITUTE(SUBSTITUTE(SUBSTITUTE(E47,"~","~~"),"*","~*"),"?","~?"))=0),"거래처 시트에 없는 이름입니다. ","")&amp;IF(AND(E47&lt;&gt;"",COUNTIF(거래처!$A$4:$A$43,SUBSTITUTE(SUBSTITUTE(SUBSTITUTE(E47,"~","~~"),"*","~*"),"?","~?"))&gt;1),"거래처 시트에 같은 상호가 둘 이상입니다. ","")&amp;IF(AND(E47&lt;&gt;"",LEN(SUBSTITUTE(SUBSTITUTE(IFERROR(VLOOKUP(SUBSTITUTE(SUBSTITUTE(SUBSTITUTE(E47,"~","~~"),"*","~*"),"?","~?"),거래처!$A$4:$I$43,2,FALSE),""),"-","")," ",""))&lt;&gt;10,LEN(SUBSTITUTE(SUBSTITUTE(IFERROR(VLOOKUP(SUBSTITUTE(SUBSTITUTE(SUBSTITUTE(E47,"~","~~"),"*","~*"),"?","~?"),거래처!$A$4:$I$43,2,FALSE),""),"-","")," ",""))&lt;&gt;13),"거래처 등록번호가 10자리(사업자) 또는 13자리(주민)가 아닙니다. ","")&amp;IF(J47="","품목을 한 줄 이상 적어 주십시오. ","")&amp;IF(N(F47)=0,"공급가액 합계가 0입니다. 맞으면 그대로 두셔도 됩니다. ","")&amp;IF(AND(C47="영세율",N(G47)&lt;&gt;0),"영세율인데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","")&amp;IF(LENB(IFERROR(VLOOKUP(SUBSTITUTE(SUBSTITUTE(SUBSTITUTE(E47,"~","~~"),"*","~*"),"?","~?"),거래처!$A$4:$I$43,1,FALSE),""))&gt;70,"거래처 상호가 70byte(한글 35자)를 넘습니다. ","")&amp;IF(LEN(IFERROR(VLOOKUP(SUBSTITUTE(SUBSTITUTE(SUBSTITUTE(E47,"~","~~"),"*","~*"),"?","~?"),거래처!$A$4:$I$43,3,FALSE),""))&gt;4,"거래처 종사업장번호는 4자리까지입니다. ","")&amp;IF(AND(J47&lt;&gt;"",OR(NOT(ISNUMBER(I47)),I47&lt;1,I47&gt;31)),"품목1 일자는 1~31 사이 숫자로 적어 주십시오. ","")&amp;IF(LENB(J47)&gt;100,"품목1 이름이 100byte(한글 50자)를 넘습니다. ","")&amp;IF(LENB(K47)&gt;60,"품목1 규격이 60byte를 넘습니다. ","")&amp;IF(N(L47)&gt;=10^10,"품목1 수량이 너무 큽니다(정수 10자리까지). ","")&amp;IF(N(M47)&gt;=10^13,"품목1 단가가 너무 큽니다(정수 13자리까지). ","")&amp;IF(ROUND(N(L47)*100,0)&lt;&gt;N(L47)*100,"품목1 수량은 소수점 둘째 자리까지입니다. ","")&amp;IF(AND(Q47&lt;&gt;"",OR(NOT(ISNUMBER(P47)),P47&lt;1,P47&gt;31)),"품목2 일자는 1~31 사이 숫자로 적어 주십시오. ","")&amp;IF(LENB(Q47)&gt;100,"품목2 이름이 100byte(한글 50자)를 넘습니다. ","")&amp;IF(LENB(R47)&gt;60,"품목2 규격이 60byte를 넘습니다. ","")&amp;IF(N(S47)&gt;=10^10,"품목2 수량이 너무 큽니다(정수 10자리까지). ","")&amp;IF(N(T47)&gt;=10^13,"품목2 단가가 너무 큽니다(정수 13자리까지). ","")&amp;IF(ROUND(N(S47)*100,0)&lt;&gt;N(S47)*100,"품목2 수량은 소수점 둘째 자리까지입니다. ","")&amp;IF(AND(X47&lt;&gt;"",OR(NOT(ISNUMBER(W47)),W47&lt;1,W47&gt;31)),"품목3 일자는 1~31 사이 숫자로 적어 주십시오. ","")&amp;IF(LENB(X47)&gt;100,"품목3 이름이 100byte(한글 50자)를 넘습니다. ","")&amp;IF(LENB(Y47)&gt;60,"품목3 규격이 60byte를 넘습니다. ","")&amp;IF(N(Z47)&gt;=10^10,"품목3 수량이 너무 큽니다(정수 10자리까지). ","")&amp;IF(N(AA47)&gt;=10^13,"품목3 단가가 너무 큽니다(정수 13자리까지). ","")&amp;IF(ROUND(N(Z47)*100,0)&lt;&gt;N(Z47)*100,"품목3 수량은 소수점 둘째 자리까지입니다. ","")&amp;IF(AND(AE47&lt;&gt;"",OR(NOT(ISNUMBER(AD47)),AD47&lt;1,AD47&gt;31)),"품목4 일자는 1~31 사이 숫자로 적어 주십시오. ","")&amp;IF(LENB(AE47)&gt;100,"품목4 이름이 100byte(한글 50자)를 넘습니다. ","")&amp;IF(LENB(AF47)&gt;60,"품목4 규격이 60byte를 넘습니다. ","")&amp;IF(N(AG47)&gt;=10^10,"품목4 수량이 너무 큽니다(정수 10자리까지). ","")&amp;IF(N(AH47)&gt;=10^13,"품목4 단가가 너무 큽니다(정수 13자리까지). ","")&amp;IF(ROUND(N(AG47)*100,0)&lt;&gt;N(AG47)*100,"품목4 수량은 소수점 둘째 자리까지입니다. ",""))="","OK",TRIM(IF(NOT(OR(AND(ISNUMBER(B47),B47&gt;=36526,B47&lt;=73050),AND(ISNUMBER(B47),B47&gt;=20000101,B47&lt;=29991231),AND(NOT(ISNUMBER(B47)),LEN(B47)=8,ISNUMBER(VALUE(B47))))),"작성일자를 2026-09-19 또는 20260919 처럼 적어 주십시오. ","")&amp;IF(OR(C47="",AND(C47&lt;&gt;"일반",C47&lt;&gt;"영세율")),"종류를 일반 또는 영세율로 골라 주십시오. ","")&amp;IF(OR(D47="",AND(D47&lt;&gt;"영수",D47&lt;&gt;"청구")),"영수 또는 청구를 골라 주십시오. ","")&amp;IF(E47="","거래처를 골라 주십시오. ","")&amp;IF(AND(E47&lt;&gt;"",COUNTIF(거래처!$A$4:$A$43,SUBSTITUTE(SUBSTITUTE(SUBSTITUTE(E47,"~","~~"),"*","~*"),"?","~?"))=0),"거래처 시트에 없는 이름입니다. ","")&amp;IF(AND(E47&lt;&gt;"",COUNTIF(거래처!$A$4:$A$43,SUBSTITUTE(SUBSTITUTE(SUBSTITUTE(E47,"~","~~"),"*","~*"),"?","~?"))&gt;1),"거래처 시트에 같은 상호가 둘 이상입니다. ","")&amp;IF(AND(E47&lt;&gt;"",LEN(SUBSTITUTE(SUBSTITUTE(IFERROR(VLOOKUP(SUBSTITUTE(SUBSTITUTE(SUBSTITUTE(E47,"~","~~"),"*","~*"),"?","~?"),거래처!$A$4:$I$43,2,FALSE),""),"-","")," ",""))&lt;&gt;10,LEN(SUBSTITUTE(SUBSTITUTE(IFERROR(VLOOKUP(SUBSTITUTE(SUBSTITUTE(SUBSTITUTE(E47,"~","~~"),"*","~*"),"?","~?"),거래처!$A$4:$I$43,2,FALSE),""),"-","")," ",""))&lt;&gt;13),"거래처 등록번호가 10자리(사업자) 또는 13자리(주민)가 아닙니다. ","")&amp;IF(J47="","품목을 한 줄 이상 적어 주십시오. ","")&amp;IF(N(F47)=0,"공급가액 합계가 0입니다. 맞으면 그대로 두셔도 됩니다. ","")&amp;IF(AND(C47="영세율",N(G47)&lt;&gt;0),"영세율인데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","")&amp;IF(LENB(IFERROR(VLOOKUP(SUBSTITUTE(SUBSTITUTE(SUBSTITUTE(E47,"~","~~"),"*","~*"),"?","~?"),거래처!$A$4:$I$43,1,FALSE),""))&gt;70,"거래처 상호가 70byte(한글 35자)를 넘습니다. ","")&amp;IF(LEN(IFERROR(VLOOKUP(SUBSTITUTE(SUBSTITUTE(SUBSTITUTE(E47,"~","~~"),"*","~*"),"?","~?"),거래처!$A$4:$I$43,3,FALSE),""))&gt;4,"거래처 종사업장번호는 4자리까지입니다. ","")&amp;IF(AND(J47&lt;&gt;"",OR(NOT(ISNUMBER(I47)),I47&lt;1,I47&gt;31)),"품목1 일자는 1~31 사이 숫자로 적어 주십시오. ","")&amp;IF(LENB(J47)&gt;100,"품목1 이름이 100byte(한글 50자)를 넘습니다. ","")&amp;IF(LENB(K47)&gt;60,"품목1 규격이 60byte를 넘습니다. ","")&amp;IF(N(L47)&gt;=10^10,"품목1 수량이 너무 큽니다(정수 10자리까지). ","")&amp;IF(N(M47)&gt;=10^13,"품목1 단가가 너무 큽니다(정수 13자리까지). ","")&amp;IF(ROUND(N(L47)*100,0)&lt;&gt;N(L47)*100,"품목1 수량은 소수점 둘째 자리까지입니다. ","")&amp;IF(AND(Q47&lt;&gt;"",OR(NOT(ISNUMBER(P47)),P47&lt;1,P47&gt;31)),"품목2 일자는 1~31 사이 숫자로 적어 주십시오. ","")&amp;IF(LENB(Q47)&gt;100,"품목2 이름이 100byte(한글 50자)를 넘습니다. ","")&amp;IF(LENB(R47)&gt;60,"품목2 규격이 60byte를 넘습니다. ","")&amp;IF(N(S47)&gt;=10^10,"품목2 수량이 너무 큽니다(정수 10자리까지). ","")&amp;IF(N(T47)&gt;=10^13,"품목2 단가가 너무 큽니다(정수 13자리까지). ","")&amp;IF(ROUND(N(S47)*100,0)&lt;&gt;N(S47)*100,"품목2 수량은 소수점 둘째 자리까지입니다. ","")&amp;IF(AND(X47&lt;&gt;"",OR(NOT(ISNUMBER(W47)),W47&lt;1,W47&gt;31)),"품목3 일자는 1~31 사이 숫자로 적어 주십시오. ","")&amp;IF(LENB(X47)&gt;100,"품목3 이름이 100byte(한글 50자)를 넘습니다. ","")&amp;IF(LENB(Y47)&gt;60,"품목3 규격이 60byte를 넘습니다. ","")&amp;IF(N(Z47)&gt;=10^10,"품목3 수량이 너무 큽니다(정수 10자리까지). ","")&amp;IF(N(AA47)&gt;=10^13,"품목3 단가가 너무 큽니다(정수 13자리까지). ","")&amp;IF(ROUND(N(Z47)*100,0)&lt;&gt;N(Z47)*100,"품목3 수량은 소수점 둘째 자리까지입니다. ","")&amp;IF(AND(AE47&lt;&gt;"",OR(NOT(ISNUMBER(AD47)),AD47&lt;1,AD47&gt;31)),"품목4 일자는 1~31 사이 숫자로 적어 주십시오. ","")&amp;IF(LENB(AE47)&gt;100,"품목4 이름이 100byte(한글 50자)를 넘습니다. ","")&amp;IF(LENB(AF47)&gt;60,"품목4 규격이 60byte를 넘습니다. ","")&amp;IF(N(AG47)&gt;=10^10,"품목4 수량이 너무 큽니다(정수 10자리까지). ","")&amp;IF(N(AH47)&gt;=10^13,"품목4 단가가 너무 큽니다(정수 13자리까지). ","")&amp;IF(ROUND(N(AG47)*100,0)&lt;&gt;N(AG47)*100,"품목4 수량은 소수점 둘째 자리까지입니다. ",""))))</f>
        <v/>
      </c>
      <c r="B47" s="11" t="n"/>
      <c r="C47" s="11" t="n"/>
      <c r="D47" s="11" t="n"/>
      <c r="E47" s="11" t="n"/>
      <c r="F47" s="12">
        <f>IF(B47="","",N(N47)+N(U47)+N(AB47)+N(AI47))</f>
        <v/>
      </c>
      <c r="G47" s="12">
        <f>IF(B47="","",N(O47)+N(V47)+N(AC47)+N(AJ47))</f>
        <v/>
      </c>
      <c r="H47" s="11" t="n"/>
      <c r="I47" s="13" t="n"/>
      <c r="J47" s="11" t="n"/>
      <c r="K47" s="11" t="n"/>
      <c r="L47" s="11" t="n"/>
      <c r="M47" s="11" t="n"/>
      <c r="N47" s="12">
        <f>IF(OR(J47="",L47="",M47=""),"",ROUND(L47*M47,0))</f>
        <v/>
      </c>
      <c r="O47" s="12">
        <f>IF(N47="","",IF($C47="영세율",0,ROUND(N47*0.1,0)))</f>
        <v/>
      </c>
      <c r="P47" s="13" t="n"/>
      <c r="Q47" s="11" t="n"/>
      <c r="R47" s="11" t="n"/>
      <c r="S47" s="11" t="n"/>
      <c r="T47" s="11" t="n"/>
      <c r="U47" s="12">
        <f>IF(OR(Q47="",S47="",T47=""),"",ROUND(S47*T47,0))</f>
        <v/>
      </c>
      <c r="V47" s="12">
        <f>IF(U47="","",IF($C47="영세율",0,ROUND(U47*0.1,0)))</f>
        <v/>
      </c>
      <c r="W47" s="13" t="n"/>
      <c r="X47" s="11" t="n"/>
      <c r="Y47" s="11" t="n"/>
      <c r="Z47" s="11" t="n"/>
      <c r="AA47" s="11" t="n"/>
      <c r="AB47" s="12">
        <f>IF(OR(X47="",Z47="",AA47=""),"",ROUND(Z47*AA47,0))</f>
        <v/>
      </c>
      <c r="AC47" s="12">
        <f>IF(AB47="","",IF($C47="영세율",0,ROUND(AB47*0.1,0)))</f>
        <v/>
      </c>
      <c r="AD47" s="13" t="n"/>
      <c r="AE47" s="11" t="n"/>
      <c r="AF47" s="11" t="n"/>
      <c r="AG47" s="11" t="n"/>
      <c r="AH47" s="11" t="n"/>
      <c r="AI47" s="12">
        <f>IF(OR(AE47="",AG47="",AH47=""),"",ROUND(AG47*AH47,0))</f>
        <v/>
      </c>
      <c r="AJ47" s="12">
        <f>IF(AI47="","",IF($C47="영세율",0,ROUND(AI47*0.1,0)))</f>
        <v/>
      </c>
    </row>
    <row r="48" ht="18" customHeight="1">
      <c r="A48" s="10">
        <f>IF(B48="","",IF(TRIM(IF(NOT(OR(AND(ISNUMBER(B48),B48&gt;=36526,B48&lt;=73050),AND(ISNUMBER(B48),B48&gt;=20000101,B48&lt;=29991231),AND(NOT(ISNUMBER(B48)),LEN(B48)=8,ISNUMBER(VALUE(B48))))),"작성일자를 2026-09-19 또는 20260919 처럼 적어 주십시오. ","")&amp;IF(OR(C48="",AND(C48&lt;&gt;"일반",C48&lt;&gt;"영세율")),"종류를 일반 또는 영세율로 골라 주십시오. ","")&amp;IF(OR(D48="",AND(D48&lt;&gt;"영수",D48&lt;&gt;"청구")),"영수 또는 청구를 골라 주십시오. ","")&amp;IF(E48="","거래처를 골라 주십시오. ","")&amp;IF(AND(E48&lt;&gt;"",COUNTIF(거래처!$A$4:$A$43,SUBSTITUTE(SUBSTITUTE(SUBSTITUTE(E48,"~","~~"),"*","~*"),"?","~?"))=0),"거래처 시트에 없는 이름입니다. ","")&amp;IF(AND(E48&lt;&gt;"",COUNTIF(거래처!$A$4:$A$43,SUBSTITUTE(SUBSTITUTE(SUBSTITUTE(E48,"~","~~"),"*","~*"),"?","~?"))&gt;1),"거래처 시트에 같은 상호가 둘 이상입니다. ","")&amp;IF(AND(E48&lt;&gt;"",LEN(SUBSTITUTE(SUBSTITUTE(IFERROR(VLOOKUP(SUBSTITUTE(SUBSTITUTE(SUBSTITUTE(E48,"~","~~"),"*","~*"),"?","~?"),거래처!$A$4:$I$43,2,FALSE),""),"-","")," ",""))&lt;&gt;10,LEN(SUBSTITUTE(SUBSTITUTE(IFERROR(VLOOKUP(SUBSTITUTE(SUBSTITUTE(SUBSTITUTE(E48,"~","~~"),"*","~*"),"?","~?"),거래처!$A$4:$I$43,2,FALSE),""),"-","")," ",""))&lt;&gt;13),"거래처 등록번호가 10자리(사업자) 또는 13자리(주민)가 아닙니다. ","")&amp;IF(J48="","품목을 한 줄 이상 적어 주십시오. ","")&amp;IF(N(F48)=0,"공급가액 합계가 0입니다. 맞으면 그대로 두셔도 됩니다. ","")&amp;IF(AND(C48="영세율",N(G48)&lt;&gt;0),"영세율인데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","")&amp;IF(LENB(IFERROR(VLOOKUP(SUBSTITUTE(SUBSTITUTE(SUBSTITUTE(E48,"~","~~"),"*","~*"),"?","~?"),거래처!$A$4:$I$43,1,FALSE),""))&gt;70,"거래처 상호가 70byte(한글 35자)를 넘습니다. ","")&amp;IF(LEN(IFERROR(VLOOKUP(SUBSTITUTE(SUBSTITUTE(SUBSTITUTE(E48,"~","~~"),"*","~*"),"?","~?"),거래처!$A$4:$I$43,3,FALSE),""))&gt;4,"거래처 종사업장번호는 4자리까지입니다. ","")&amp;IF(AND(J48&lt;&gt;"",OR(NOT(ISNUMBER(I48)),I48&lt;1,I48&gt;31)),"품목1 일자는 1~31 사이 숫자로 적어 주십시오. ","")&amp;IF(LENB(J48)&gt;100,"품목1 이름이 100byte(한글 50자)를 넘습니다. ","")&amp;IF(LENB(K48)&gt;60,"품목1 규격이 60byte를 넘습니다. ","")&amp;IF(N(L48)&gt;=10^10,"품목1 수량이 너무 큽니다(정수 10자리까지). ","")&amp;IF(N(M48)&gt;=10^13,"품목1 단가가 너무 큽니다(정수 13자리까지). ","")&amp;IF(ROUND(N(L48)*100,0)&lt;&gt;N(L48)*100,"품목1 수량은 소수점 둘째 자리까지입니다. ","")&amp;IF(AND(Q48&lt;&gt;"",OR(NOT(ISNUMBER(P48)),P48&lt;1,P48&gt;31)),"품목2 일자는 1~31 사이 숫자로 적어 주십시오. ","")&amp;IF(LENB(Q48)&gt;100,"품목2 이름이 100byte(한글 50자)를 넘습니다. ","")&amp;IF(LENB(R48)&gt;60,"품목2 규격이 60byte를 넘습니다. ","")&amp;IF(N(S48)&gt;=10^10,"품목2 수량이 너무 큽니다(정수 10자리까지). ","")&amp;IF(N(T48)&gt;=10^13,"품목2 단가가 너무 큽니다(정수 13자리까지). ","")&amp;IF(ROUND(N(S48)*100,0)&lt;&gt;N(S48)*100,"품목2 수량은 소수점 둘째 자리까지입니다. ","")&amp;IF(AND(X48&lt;&gt;"",OR(NOT(ISNUMBER(W48)),W48&lt;1,W48&gt;31)),"품목3 일자는 1~31 사이 숫자로 적어 주십시오. ","")&amp;IF(LENB(X48)&gt;100,"품목3 이름이 100byte(한글 50자)를 넘습니다. ","")&amp;IF(LENB(Y48)&gt;60,"품목3 규격이 60byte를 넘습니다. ","")&amp;IF(N(Z48)&gt;=10^10,"품목3 수량이 너무 큽니다(정수 10자리까지). ","")&amp;IF(N(AA48)&gt;=10^13,"품목3 단가가 너무 큽니다(정수 13자리까지). ","")&amp;IF(ROUND(N(Z48)*100,0)&lt;&gt;N(Z48)*100,"품목3 수량은 소수점 둘째 자리까지입니다. ","")&amp;IF(AND(AE48&lt;&gt;"",OR(NOT(ISNUMBER(AD48)),AD48&lt;1,AD48&gt;31)),"품목4 일자는 1~31 사이 숫자로 적어 주십시오. ","")&amp;IF(LENB(AE48)&gt;100,"품목4 이름이 100byte(한글 50자)를 넘습니다. ","")&amp;IF(LENB(AF48)&gt;60,"품목4 규격이 60byte를 넘습니다. ","")&amp;IF(N(AG48)&gt;=10^10,"품목4 수량이 너무 큽니다(정수 10자리까지). ","")&amp;IF(N(AH48)&gt;=10^13,"품목4 단가가 너무 큽니다(정수 13자리까지). ","")&amp;IF(ROUND(N(AG48)*100,0)&lt;&gt;N(AG48)*100,"품목4 수량은 소수점 둘째 자리까지입니다. ",""))="","OK",TRIM(IF(NOT(OR(AND(ISNUMBER(B48),B48&gt;=36526,B48&lt;=73050),AND(ISNUMBER(B48),B48&gt;=20000101,B48&lt;=29991231),AND(NOT(ISNUMBER(B48)),LEN(B48)=8,ISNUMBER(VALUE(B48))))),"작성일자를 2026-09-19 또는 20260919 처럼 적어 주십시오. ","")&amp;IF(OR(C48="",AND(C48&lt;&gt;"일반",C48&lt;&gt;"영세율")),"종류를 일반 또는 영세율로 골라 주십시오. ","")&amp;IF(OR(D48="",AND(D48&lt;&gt;"영수",D48&lt;&gt;"청구")),"영수 또는 청구를 골라 주십시오. ","")&amp;IF(E48="","거래처를 골라 주십시오. ","")&amp;IF(AND(E48&lt;&gt;"",COUNTIF(거래처!$A$4:$A$43,SUBSTITUTE(SUBSTITUTE(SUBSTITUTE(E48,"~","~~"),"*","~*"),"?","~?"))=0),"거래처 시트에 없는 이름입니다. ","")&amp;IF(AND(E48&lt;&gt;"",COUNTIF(거래처!$A$4:$A$43,SUBSTITUTE(SUBSTITUTE(SUBSTITUTE(E48,"~","~~"),"*","~*"),"?","~?"))&gt;1),"거래처 시트에 같은 상호가 둘 이상입니다. ","")&amp;IF(AND(E48&lt;&gt;"",LEN(SUBSTITUTE(SUBSTITUTE(IFERROR(VLOOKUP(SUBSTITUTE(SUBSTITUTE(SUBSTITUTE(E48,"~","~~"),"*","~*"),"?","~?"),거래처!$A$4:$I$43,2,FALSE),""),"-","")," ",""))&lt;&gt;10,LEN(SUBSTITUTE(SUBSTITUTE(IFERROR(VLOOKUP(SUBSTITUTE(SUBSTITUTE(SUBSTITUTE(E48,"~","~~"),"*","~*"),"?","~?"),거래처!$A$4:$I$43,2,FALSE),""),"-","")," ",""))&lt;&gt;13),"거래처 등록번호가 10자리(사업자) 또는 13자리(주민)가 아닙니다. ","")&amp;IF(J48="","품목을 한 줄 이상 적어 주십시오. ","")&amp;IF(N(F48)=0,"공급가액 합계가 0입니다. 맞으면 그대로 두셔도 됩니다. ","")&amp;IF(AND(C48="영세율",N(G48)&lt;&gt;0),"영세율인데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","")&amp;IF(LENB(IFERROR(VLOOKUP(SUBSTITUTE(SUBSTITUTE(SUBSTITUTE(E48,"~","~~"),"*","~*"),"?","~?"),거래처!$A$4:$I$43,1,FALSE),""))&gt;70,"거래처 상호가 70byte(한글 35자)를 넘습니다. ","")&amp;IF(LEN(IFERROR(VLOOKUP(SUBSTITUTE(SUBSTITUTE(SUBSTITUTE(E48,"~","~~"),"*","~*"),"?","~?"),거래처!$A$4:$I$43,3,FALSE),""))&gt;4,"거래처 종사업장번호는 4자리까지입니다. ","")&amp;IF(AND(J48&lt;&gt;"",OR(NOT(ISNUMBER(I48)),I48&lt;1,I48&gt;31)),"품목1 일자는 1~31 사이 숫자로 적어 주십시오. ","")&amp;IF(LENB(J48)&gt;100,"품목1 이름이 100byte(한글 50자)를 넘습니다. ","")&amp;IF(LENB(K48)&gt;60,"품목1 규격이 60byte를 넘습니다. ","")&amp;IF(N(L48)&gt;=10^10,"품목1 수량이 너무 큽니다(정수 10자리까지). ","")&amp;IF(N(M48)&gt;=10^13,"품목1 단가가 너무 큽니다(정수 13자리까지). ","")&amp;IF(ROUND(N(L48)*100,0)&lt;&gt;N(L48)*100,"품목1 수량은 소수점 둘째 자리까지입니다. ","")&amp;IF(AND(Q48&lt;&gt;"",OR(NOT(ISNUMBER(P48)),P48&lt;1,P48&gt;31)),"품목2 일자는 1~31 사이 숫자로 적어 주십시오. ","")&amp;IF(LENB(Q48)&gt;100,"품목2 이름이 100byte(한글 50자)를 넘습니다. ","")&amp;IF(LENB(R48)&gt;60,"품목2 규격이 60byte를 넘습니다. ","")&amp;IF(N(S48)&gt;=10^10,"품목2 수량이 너무 큽니다(정수 10자리까지). ","")&amp;IF(N(T48)&gt;=10^13,"품목2 단가가 너무 큽니다(정수 13자리까지). ","")&amp;IF(ROUND(N(S48)*100,0)&lt;&gt;N(S48)*100,"품목2 수량은 소수점 둘째 자리까지입니다. ","")&amp;IF(AND(X48&lt;&gt;"",OR(NOT(ISNUMBER(W48)),W48&lt;1,W48&gt;31)),"품목3 일자는 1~31 사이 숫자로 적어 주십시오. ","")&amp;IF(LENB(X48)&gt;100,"품목3 이름이 100byte(한글 50자)를 넘습니다. ","")&amp;IF(LENB(Y48)&gt;60,"품목3 규격이 60byte를 넘습니다. ","")&amp;IF(N(Z48)&gt;=10^10,"품목3 수량이 너무 큽니다(정수 10자리까지). ","")&amp;IF(N(AA48)&gt;=10^13,"품목3 단가가 너무 큽니다(정수 13자리까지). ","")&amp;IF(ROUND(N(Z48)*100,0)&lt;&gt;N(Z48)*100,"품목3 수량은 소수점 둘째 자리까지입니다. ","")&amp;IF(AND(AE48&lt;&gt;"",OR(NOT(ISNUMBER(AD48)),AD48&lt;1,AD48&gt;31)),"품목4 일자는 1~31 사이 숫자로 적어 주십시오. ","")&amp;IF(LENB(AE48)&gt;100,"품목4 이름이 100byte(한글 50자)를 넘습니다. ","")&amp;IF(LENB(AF48)&gt;60,"품목4 규격이 60byte를 넘습니다. ","")&amp;IF(N(AG48)&gt;=10^10,"품목4 수량이 너무 큽니다(정수 10자리까지). ","")&amp;IF(N(AH48)&gt;=10^13,"품목4 단가가 너무 큽니다(정수 13자리까지). ","")&amp;IF(ROUND(N(AG48)*100,0)&lt;&gt;N(AG48)*100,"품목4 수량은 소수점 둘째 자리까지입니다. ",""))))</f>
        <v/>
      </c>
      <c r="B48" s="11" t="n"/>
      <c r="C48" s="11" t="n"/>
      <c r="D48" s="11" t="n"/>
      <c r="E48" s="11" t="n"/>
      <c r="F48" s="12">
        <f>IF(B48="","",N(N48)+N(U48)+N(AB48)+N(AI48))</f>
        <v/>
      </c>
      <c r="G48" s="12">
        <f>IF(B48="","",N(O48)+N(V48)+N(AC48)+N(AJ48))</f>
        <v/>
      </c>
      <c r="H48" s="11" t="n"/>
      <c r="I48" s="13" t="n"/>
      <c r="J48" s="11" t="n"/>
      <c r="K48" s="11" t="n"/>
      <c r="L48" s="11" t="n"/>
      <c r="M48" s="11" t="n"/>
      <c r="N48" s="12">
        <f>IF(OR(J48="",L48="",M48=""),"",ROUND(L48*M48,0))</f>
        <v/>
      </c>
      <c r="O48" s="12">
        <f>IF(N48="","",IF($C48="영세율",0,ROUND(N48*0.1,0)))</f>
        <v/>
      </c>
      <c r="P48" s="13" t="n"/>
      <c r="Q48" s="11" t="n"/>
      <c r="R48" s="11" t="n"/>
      <c r="S48" s="11" t="n"/>
      <c r="T48" s="11" t="n"/>
      <c r="U48" s="12">
        <f>IF(OR(Q48="",S48="",T48=""),"",ROUND(S48*T48,0))</f>
        <v/>
      </c>
      <c r="V48" s="12">
        <f>IF(U48="","",IF($C48="영세율",0,ROUND(U48*0.1,0)))</f>
        <v/>
      </c>
      <c r="W48" s="13" t="n"/>
      <c r="X48" s="11" t="n"/>
      <c r="Y48" s="11" t="n"/>
      <c r="Z48" s="11" t="n"/>
      <c r="AA48" s="11" t="n"/>
      <c r="AB48" s="12">
        <f>IF(OR(X48="",Z48="",AA48=""),"",ROUND(Z48*AA48,0))</f>
        <v/>
      </c>
      <c r="AC48" s="12">
        <f>IF(AB48="","",IF($C48="영세율",0,ROUND(AB48*0.1,0)))</f>
        <v/>
      </c>
      <c r="AD48" s="13" t="n"/>
      <c r="AE48" s="11" t="n"/>
      <c r="AF48" s="11" t="n"/>
      <c r="AG48" s="11" t="n"/>
      <c r="AH48" s="11" t="n"/>
      <c r="AI48" s="12">
        <f>IF(OR(AE48="",AG48="",AH48=""),"",ROUND(AG48*AH48,0))</f>
        <v/>
      </c>
      <c r="AJ48" s="12">
        <f>IF(AI48="","",IF($C48="영세율",0,ROUND(AI48*0.1,0)))</f>
        <v/>
      </c>
    </row>
    <row r="49" ht="18" customHeight="1">
      <c r="A49" s="10">
        <f>IF(B49="","",IF(TRIM(IF(NOT(OR(AND(ISNUMBER(B49),B49&gt;=36526,B49&lt;=73050),AND(ISNUMBER(B49),B49&gt;=20000101,B49&lt;=29991231),AND(NOT(ISNUMBER(B49)),LEN(B49)=8,ISNUMBER(VALUE(B49))))),"작성일자를 2026-09-19 또는 20260919 처럼 적어 주십시오. ","")&amp;IF(OR(C49="",AND(C49&lt;&gt;"일반",C49&lt;&gt;"영세율")),"종류를 일반 또는 영세율로 골라 주십시오. ","")&amp;IF(OR(D49="",AND(D49&lt;&gt;"영수",D49&lt;&gt;"청구")),"영수 또는 청구를 골라 주십시오. ","")&amp;IF(E49="","거래처를 골라 주십시오. ","")&amp;IF(AND(E49&lt;&gt;"",COUNTIF(거래처!$A$4:$A$43,SUBSTITUTE(SUBSTITUTE(SUBSTITUTE(E49,"~","~~"),"*","~*"),"?","~?"))=0),"거래처 시트에 없는 이름입니다. ","")&amp;IF(AND(E49&lt;&gt;"",COUNTIF(거래처!$A$4:$A$43,SUBSTITUTE(SUBSTITUTE(SUBSTITUTE(E49,"~","~~"),"*","~*"),"?","~?"))&gt;1),"거래처 시트에 같은 상호가 둘 이상입니다. ","")&amp;IF(AND(E49&lt;&gt;"",LEN(SUBSTITUTE(SUBSTITUTE(IFERROR(VLOOKUP(SUBSTITUTE(SUBSTITUTE(SUBSTITUTE(E49,"~","~~"),"*","~*"),"?","~?"),거래처!$A$4:$I$43,2,FALSE),""),"-","")," ",""))&lt;&gt;10,LEN(SUBSTITUTE(SUBSTITUTE(IFERROR(VLOOKUP(SUBSTITUTE(SUBSTITUTE(SUBSTITUTE(E49,"~","~~"),"*","~*"),"?","~?"),거래처!$A$4:$I$43,2,FALSE),""),"-","")," ",""))&lt;&gt;13),"거래처 등록번호가 10자리(사업자) 또는 13자리(주민)가 아닙니다. ","")&amp;IF(J49="","품목을 한 줄 이상 적어 주십시오. ","")&amp;IF(N(F49)=0,"공급가액 합계가 0입니다. 맞으면 그대로 두셔도 됩니다. ","")&amp;IF(AND(C49="영세율",N(G49)&lt;&gt;0),"영세율인데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","")&amp;IF(LENB(IFERROR(VLOOKUP(SUBSTITUTE(SUBSTITUTE(SUBSTITUTE(E49,"~","~~"),"*","~*"),"?","~?"),거래처!$A$4:$I$43,1,FALSE),""))&gt;70,"거래처 상호가 70byte(한글 35자)를 넘습니다. ","")&amp;IF(LEN(IFERROR(VLOOKUP(SUBSTITUTE(SUBSTITUTE(SUBSTITUTE(E49,"~","~~"),"*","~*"),"?","~?"),거래처!$A$4:$I$43,3,FALSE),""))&gt;4,"거래처 종사업장번호는 4자리까지입니다. ","")&amp;IF(AND(J49&lt;&gt;"",OR(NOT(ISNUMBER(I49)),I49&lt;1,I49&gt;31)),"품목1 일자는 1~31 사이 숫자로 적어 주십시오. ","")&amp;IF(LENB(J49)&gt;100,"품목1 이름이 100byte(한글 50자)를 넘습니다. ","")&amp;IF(LENB(K49)&gt;60,"품목1 규격이 60byte를 넘습니다. ","")&amp;IF(N(L49)&gt;=10^10,"품목1 수량이 너무 큽니다(정수 10자리까지). ","")&amp;IF(N(M49)&gt;=10^13,"품목1 단가가 너무 큽니다(정수 13자리까지). ","")&amp;IF(ROUND(N(L49)*100,0)&lt;&gt;N(L49)*100,"품목1 수량은 소수점 둘째 자리까지입니다. ","")&amp;IF(AND(Q49&lt;&gt;"",OR(NOT(ISNUMBER(P49)),P49&lt;1,P49&gt;31)),"품목2 일자는 1~31 사이 숫자로 적어 주십시오. ","")&amp;IF(LENB(Q49)&gt;100,"품목2 이름이 100byte(한글 50자)를 넘습니다. ","")&amp;IF(LENB(R49)&gt;60,"품목2 규격이 60byte를 넘습니다. ","")&amp;IF(N(S49)&gt;=10^10,"품목2 수량이 너무 큽니다(정수 10자리까지). ","")&amp;IF(N(T49)&gt;=10^13,"품목2 단가가 너무 큽니다(정수 13자리까지). ","")&amp;IF(ROUND(N(S49)*100,0)&lt;&gt;N(S49)*100,"품목2 수량은 소수점 둘째 자리까지입니다. ","")&amp;IF(AND(X49&lt;&gt;"",OR(NOT(ISNUMBER(W49)),W49&lt;1,W49&gt;31)),"품목3 일자는 1~31 사이 숫자로 적어 주십시오. ","")&amp;IF(LENB(X49)&gt;100,"품목3 이름이 100byte(한글 50자)를 넘습니다. ","")&amp;IF(LENB(Y49)&gt;60,"품목3 규격이 60byte를 넘습니다. ","")&amp;IF(N(Z49)&gt;=10^10,"품목3 수량이 너무 큽니다(정수 10자리까지). ","")&amp;IF(N(AA49)&gt;=10^13,"품목3 단가가 너무 큽니다(정수 13자리까지). ","")&amp;IF(ROUND(N(Z49)*100,0)&lt;&gt;N(Z49)*100,"품목3 수량은 소수점 둘째 자리까지입니다. ","")&amp;IF(AND(AE49&lt;&gt;"",OR(NOT(ISNUMBER(AD49)),AD49&lt;1,AD49&gt;31)),"품목4 일자는 1~31 사이 숫자로 적어 주십시오. ","")&amp;IF(LENB(AE49)&gt;100,"품목4 이름이 100byte(한글 50자)를 넘습니다. ","")&amp;IF(LENB(AF49)&gt;60,"품목4 규격이 60byte를 넘습니다. ","")&amp;IF(N(AG49)&gt;=10^10,"품목4 수량이 너무 큽니다(정수 10자리까지). ","")&amp;IF(N(AH49)&gt;=10^13,"품목4 단가가 너무 큽니다(정수 13자리까지). ","")&amp;IF(ROUND(N(AG49)*100,0)&lt;&gt;N(AG49)*100,"품목4 수량은 소수점 둘째 자리까지입니다. ",""))="","OK",TRIM(IF(NOT(OR(AND(ISNUMBER(B49),B49&gt;=36526,B49&lt;=73050),AND(ISNUMBER(B49),B49&gt;=20000101,B49&lt;=29991231),AND(NOT(ISNUMBER(B49)),LEN(B49)=8,ISNUMBER(VALUE(B49))))),"작성일자를 2026-09-19 또는 20260919 처럼 적어 주십시오. ","")&amp;IF(OR(C49="",AND(C49&lt;&gt;"일반",C49&lt;&gt;"영세율")),"종류를 일반 또는 영세율로 골라 주십시오. ","")&amp;IF(OR(D49="",AND(D49&lt;&gt;"영수",D49&lt;&gt;"청구")),"영수 또는 청구를 골라 주십시오. ","")&amp;IF(E49="","거래처를 골라 주십시오. ","")&amp;IF(AND(E49&lt;&gt;"",COUNTIF(거래처!$A$4:$A$43,SUBSTITUTE(SUBSTITUTE(SUBSTITUTE(E49,"~","~~"),"*","~*"),"?","~?"))=0),"거래처 시트에 없는 이름입니다. ","")&amp;IF(AND(E49&lt;&gt;"",COUNTIF(거래처!$A$4:$A$43,SUBSTITUTE(SUBSTITUTE(SUBSTITUTE(E49,"~","~~"),"*","~*"),"?","~?"))&gt;1),"거래처 시트에 같은 상호가 둘 이상입니다. ","")&amp;IF(AND(E49&lt;&gt;"",LEN(SUBSTITUTE(SUBSTITUTE(IFERROR(VLOOKUP(SUBSTITUTE(SUBSTITUTE(SUBSTITUTE(E49,"~","~~"),"*","~*"),"?","~?"),거래처!$A$4:$I$43,2,FALSE),""),"-","")," ",""))&lt;&gt;10,LEN(SUBSTITUTE(SUBSTITUTE(IFERROR(VLOOKUP(SUBSTITUTE(SUBSTITUTE(SUBSTITUTE(E49,"~","~~"),"*","~*"),"?","~?"),거래처!$A$4:$I$43,2,FALSE),""),"-","")," ",""))&lt;&gt;13),"거래처 등록번호가 10자리(사업자) 또는 13자리(주민)가 아닙니다. ","")&amp;IF(J49="","품목을 한 줄 이상 적어 주십시오. ","")&amp;IF(N(F49)=0,"공급가액 합계가 0입니다. 맞으면 그대로 두셔도 됩니다. ","")&amp;IF(AND(C49="영세율",N(G49)&lt;&gt;0),"영세율인데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","")&amp;IF(LENB(IFERROR(VLOOKUP(SUBSTITUTE(SUBSTITUTE(SUBSTITUTE(E49,"~","~~"),"*","~*"),"?","~?"),거래처!$A$4:$I$43,1,FALSE),""))&gt;70,"거래처 상호가 70byte(한글 35자)를 넘습니다. ","")&amp;IF(LEN(IFERROR(VLOOKUP(SUBSTITUTE(SUBSTITUTE(SUBSTITUTE(E49,"~","~~"),"*","~*"),"?","~?"),거래처!$A$4:$I$43,3,FALSE),""))&gt;4,"거래처 종사업장번호는 4자리까지입니다. ","")&amp;IF(AND(J49&lt;&gt;"",OR(NOT(ISNUMBER(I49)),I49&lt;1,I49&gt;31)),"품목1 일자는 1~31 사이 숫자로 적어 주십시오. ","")&amp;IF(LENB(J49)&gt;100,"품목1 이름이 100byte(한글 50자)를 넘습니다. ","")&amp;IF(LENB(K49)&gt;60,"품목1 규격이 60byte를 넘습니다. ","")&amp;IF(N(L49)&gt;=10^10,"품목1 수량이 너무 큽니다(정수 10자리까지). ","")&amp;IF(N(M49)&gt;=10^13,"품목1 단가가 너무 큽니다(정수 13자리까지). ","")&amp;IF(ROUND(N(L49)*100,0)&lt;&gt;N(L49)*100,"품목1 수량은 소수점 둘째 자리까지입니다. ","")&amp;IF(AND(Q49&lt;&gt;"",OR(NOT(ISNUMBER(P49)),P49&lt;1,P49&gt;31)),"품목2 일자는 1~31 사이 숫자로 적어 주십시오. ","")&amp;IF(LENB(Q49)&gt;100,"품목2 이름이 100byte(한글 50자)를 넘습니다. ","")&amp;IF(LENB(R49)&gt;60,"품목2 규격이 60byte를 넘습니다. ","")&amp;IF(N(S49)&gt;=10^10,"품목2 수량이 너무 큽니다(정수 10자리까지). ","")&amp;IF(N(T49)&gt;=10^13,"품목2 단가가 너무 큽니다(정수 13자리까지). ","")&amp;IF(ROUND(N(S49)*100,0)&lt;&gt;N(S49)*100,"품목2 수량은 소수점 둘째 자리까지입니다. ","")&amp;IF(AND(X49&lt;&gt;"",OR(NOT(ISNUMBER(W49)),W49&lt;1,W49&gt;31)),"품목3 일자는 1~31 사이 숫자로 적어 주십시오. ","")&amp;IF(LENB(X49)&gt;100,"품목3 이름이 100byte(한글 50자)를 넘습니다. ","")&amp;IF(LENB(Y49)&gt;60,"품목3 규격이 60byte를 넘습니다. ","")&amp;IF(N(Z49)&gt;=10^10,"품목3 수량이 너무 큽니다(정수 10자리까지). ","")&amp;IF(N(AA49)&gt;=10^13,"품목3 단가가 너무 큽니다(정수 13자리까지). ","")&amp;IF(ROUND(N(Z49)*100,0)&lt;&gt;N(Z49)*100,"품목3 수량은 소수점 둘째 자리까지입니다. ","")&amp;IF(AND(AE49&lt;&gt;"",OR(NOT(ISNUMBER(AD49)),AD49&lt;1,AD49&gt;31)),"품목4 일자는 1~31 사이 숫자로 적어 주십시오. ","")&amp;IF(LENB(AE49)&gt;100,"품목4 이름이 100byte(한글 50자)를 넘습니다. ","")&amp;IF(LENB(AF49)&gt;60,"품목4 규격이 60byte를 넘습니다. ","")&amp;IF(N(AG49)&gt;=10^10,"품목4 수량이 너무 큽니다(정수 10자리까지). ","")&amp;IF(N(AH49)&gt;=10^13,"품목4 단가가 너무 큽니다(정수 13자리까지). ","")&amp;IF(ROUND(N(AG49)*100,0)&lt;&gt;N(AG49)*100,"품목4 수량은 소수점 둘째 자리까지입니다. ",""))))</f>
        <v/>
      </c>
      <c r="B49" s="11" t="n"/>
      <c r="C49" s="11" t="n"/>
      <c r="D49" s="11" t="n"/>
      <c r="E49" s="11" t="n"/>
      <c r="F49" s="12">
        <f>IF(B49="","",N(N49)+N(U49)+N(AB49)+N(AI49))</f>
        <v/>
      </c>
      <c r="G49" s="12">
        <f>IF(B49="","",N(O49)+N(V49)+N(AC49)+N(AJ49))</f>
        <v/>
      </c>
      <c r="H49" s="11" t="n"/>
      <c r="I49" s="13" t="n"/>
      <c r="J49" s="11" t="n"/>
      <c r="K49" s="11" t="n"/>
      <c r="L49" s="11" t="n"/>
      <c r="M49" s="11" t="n"/>
      <c r="N49" s="12">
        <f>IF(OR(J49="",L49="",M49=""),"",ROUND(L49*M49,0))</f>
        <v/>
      </c>
      <c r="O49" s="12">
        <f>IF(N49="","",IF($C49="영세율",0,ROUND(N49*0.1,0)))</f>
        <v/>
      </c>
      <c r="P49" s="13" t="n"/>
      <c r="Q49" s="11" t="n"/>
      <c r="R49" s="11" t="n"/>
      <c r="S49" s="11" t="n"/>
      <c r="T49" s="11" t="n"/>
      <c r="U49" s="12">
        <f>IF(OR(Q49="",S49="",T49=""),"",ROUND(S49*T49,0))</f>
        <v/>
      </c>
      <c r="V49" s="12">
        <f>IF(U49="","",IF($C49="영세율",0,ROUND(U49*0.1,0)))</f>
        <v/>
      </c>
      <c r="W49" s="13" t="n"/>
      <c r="X49" s="11" t="n"/>
      <c r="Y49" s="11" t="n"/>
      <c r="Z49" s="11" t="n"/>
      <c r="AA49" s="11" t="n"/>
      <c r="AB49" s="12">
        <f>IF(OR(X49="",Z49="",AA49=""),"",ROUND(Z49*AA49,0))</f>
        <v/>
      </c>
      <c r="AC49" s="12">
        <f>IF(AB49="","",IF($C49="영세율",0,ROUND(AB49*0.1,0)))</f>
        <v/>
      </c>
      <c r="AD49" s="13" t="n"/>
      <c r="AE49" s="11" t="n"/>
      <c r="AF49" s="11" t="n"/>
      <c r="AG49" s="11" t="n"/>
      <c r="AH49" s="11" t="n"/>
      <c r="AI49" s="12">
        <f>IF(OR(AE49="",AG49="",AH49=""),"",ROUND(AG49*AH49,0))</f>
        <v/>
      </c>
      <c r="AJ49" s="12">
        <f>IF(AI49="","",IF($C49="영세율",0,ROUND(AI49*0.1,0)))</f>
        <v/>
      </c>
    </row>
    <row r="50" ht="18" customHeight="1">
      <c r="A50" s="10">
        <f>IF(B50="","",IF(TRIM(IF(NOT(OR(AND(ISNUMBER(B50),B50&gt;=36526,B50&lt;=73050),AND(ISNUMBER(B50),B50&gt;=20000101,B50&lt;=29991231),AND(NOT(ISNUMBER(B50)),LEN(B50)=8,ISNUMBER(VALUE(B50))))),"작성일자를 2026-09-19 또는 20260919 처럼 적어 주십시오. ","")&amp;IF(OR(C50="",AND(C50&lt;&gt;"일반",C50&lt;&gt;"영세율")),"종류를 일반 또는 영세율로 골라 주십시오. ","")&amp;IF(OR(D50="",AND(D50&lt;&gt;"영수",D50&lt;&gt;"청구")),"영수 또는 청구를 골라 주십시오. ","")&amp;IF(E50="","거래처를 골라 주십시오. ","")&amp;IF(AND(E50&lt;&gt;"",COUNTIF(거래처!$A$4:$A$43,SUBSTITUTE(SUBSTITUTE(SUBSTITUTE(E50,"~","~~"),"*","~*"),"?","~?"))=0),"거래처 시트에 없는 이름입니다. ","")&amp;IF(AND(E50&lt;&gt;"",COUNTIF(거래처!$A$4:$A$43,SUBSTITUTE(SUBSTITUTE(SUBSTITUTE(E50,"~","~~"),"*","~*"),"?","~?"))&gt;1),"거래처 시트에 같은 상호가 둘 이상입니다. ","")&amp;IF(AND(E50&lt;&gt;"",LEN(SUBSTITUTE(SUBSTITUTE(IFERROR(VLOOKUP(SUBSTITUTE(SUBSTITUTE(SUBSTITUTE(E50,"~","~~"),"*","~*"),"?","~?"),거래처!$A$4:$I$43,2,FALSE),""),"-","")," ",""))&lt;&gt;10,LEN(SUBSTITUTE(SUBSTITUTE(IFERROR(VLOOKUP(SUBSTITUTE(SUBSTITUTE(SUBSTITUTE(E50,"~","~~"),"*","~*"),"?","~?"),거래처!$A$4:$I$43,2,FALSE),""),"-","")," ",""))&lt;&gt;13),"거래처 등록번호가 10자리(사업자) 또는 13자리(주민)가 아닙니다. ","")&amp;IF(J50="","품목을 한 줄 이상 적어 주십시오. ","")&amp;IF(N(F50)=0,"공급가액 합계가 0입니다. 맞으면 그대로 두셔도 됩니다. ","")&amp;IF(AND(C50="영세율",N(G50)&lt;&gt;0),"영세율인데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","")&amp;IF(LENB(IFERROR(VLOOKUP(SUBSTITUTE(SUBSTITUTE(SUBSTITUTE(E50,"~","~~"),"*","~*"),"?","~?"),거래처!$A$4:$I$43,1,FALSE),""))&gt;70,"거래처 상호가 70byte(한글 35자)를 넘습니다. ","")&amp;IF(LEN(IFERROR(VLOOKUP(SUBSTITUTE(SUBSTITUTE(SUBSTITUTE(E50,"~","~~"),"*","~*"),"?","~?"),거래처!$A$4:$I$43,3,FALSE),""))&gt;4,"거래처 종사업장번호는 4자리까지입니다. ","")&amp;IF(AND(J50&lt;&gt;"",OR(NOT(ISNUMBER(I50)),I50&lt;1,I50&gt;31)),"품목1 일자는 1~31 사이 숫자로 적어 주십시오. ","")&amp;IF(LENB(J50)&gt;100,"품목1 이름이 100byte(한글 50자)를 넘습니다. ","")&amp;IF(LENB(K50)&gt;60,"품목1 규격이 60byte를 넘습니다. ","")&amp;IF(N(L50)&gt;=10^10,"품목1 수량이 너무 큽니다(정수 10자리까지). ","")&amp;IF(N(M50)&gt;=10^13,"품목1 단가가 너무 큽니다(정수 13자리까지). ","")&amp;IF(ROUND(N(L50)*100,0)&lt;&gt;N(L50)*100,"품목1 수량은 소수점 둘째 자리까지입니다. ","")&amp;IF(AND(Q50&lt;&gt;"",OR(NOT(ISNUMBER(P50)),P50&lt;1,P50&gt;31)),"품목2 일자는 1~31 사이 숫자로 적어 주십시오. ","")&amp;IF(LENB(Q50)&gt;100,"품목2 이름이 100byte(한글 50자)를 넘습니다. ","")&amp;IF(LENB(R50)&gt;60,"품목2 규격이 60byte를 넘습니다. ","")&amp;IF(N(S50)&gt;=10^10,"품목2 수량이 너무 큽니다(정수 10자리까지). ","")&amp;IF(N(T50)&gt;=10^13,"품목2 단가가 너무 큽니다(정수 13자리까지). ","")&amp;IF(ROUND(N(S50)*100,0)&lt;&gt;N(S50)*100,"품목2 수량은 소수점 둘째 자리까지입니다. ","")&amp;IF(AND(X50&lt;&gt;"",OR(NOT(ISNUMBER(W50)),W50&lt;1,W50&gt;31)),"품목3 일자는 1~31 사이 숫자로 적어 주십시오. ","")&amp;IF(LENB(X50)&gt;100,"품목3 이름이 100byte(한글 50자)를 넘습니다. ","")&amp;IF(LENB(Y50)&gt;60,"품목3 규격이 60byte를 넘습니다. ","")&amp;IF(N(Z50)&gt;=10^10,"품목3 수량이 너무 큽니다(정수 10자리까지). ","")&amp;IF(N(AA50)&gt;=10^13,"품목3 단가가 너무 큽니다(정수 13자리까지). ","")&amp;IF(ROUND(N(Z50)*100,0)&lt;&gt;N(Z50)*100,"품목3 수량은 소수점 둘째 자리까지입니다. ","")&amp;IF(AND(AE50&lt;&gt;"",OR(NOT(ISNUMBER(AD50)),AD50&lt;1,AD50&gt;31)),"품목4 일자는 1~31 사이 숫자로 적어 주십시오. ","")&amp;IF(LENB(AE50)&gt;100,"품목4 이름이 100byte(한글 50자)를 넘습니다. ","")&amp;IF(LENB(AF50)&gt;60,"품목4 규격이 60byte를 넘습니다. ","")&amp;IF(N(AG50)&gt;=10^10,"품목4 수량이 너무 큽니다(정수 10자리까지). ","")&amp;IF(N(AH50)&gt;=10^13,"품목4 단가가 너무 큽니다(정수 13자리까지). ","")&amp;IF(ROUND(N(AG50)*100,0)&lt;&gt;N(AG50)*100,"품목4 수량은 소수점 둘째 자리까지입니다. ",""))="","OK",TRIM(IF(NOT(OR(AND(ISNUMBER(B50),B50&gt;=36526,B50&lt;=73050),AND(ISNUMBER(B50),B50&gt;=20000101,B50&lt;=29991231),AND(NOT(ISNUMBER(B50)),LEN(B50)=8,ISNUMBER(VALUE(B50))))),"작성일자를 2026-09-19 또는 20260919 처럼 적어 주십시오. ","")&amp;IF(OR(C50="",AND(C50&lt;&gt;"일반",C50&lt;&gt;"영세율")),"종류를 일반 또는 영세율로 골라 주십시오. ","")&amp;IF(OR(D50="",AND(D50&lt;&gt;"영수",D50&lt;&gt;"청구")),"영수 또는 청구를 골라 주십시오. ","")&amp;IF(E50="","거래처를 골라 주십시오. ","")&amp;IF(AND(E50&lt;&gt;"",COUNTIF(거래처!$A$4:$A$43,SUBSTITUTE(SUBSTITUTE(SUBSTITUTE(E50,"~","~~"),"*","~*"),"?","~?"))=0),"거래처 시트에 없는 이름입니다. ","")&amp;IF(AND(E50&lt;&gt;"",COUNTIF(거래처!$A$4:$A$43,SUBSTITUTE(SUBSTITUTE(SUBSTITUTE(E50,"~","~~"),"*","~*"),"?","~?"))&gt;1),"거래처 시트에 같은 상호가 둘 이상입니다. ","")&amp;IF(AND(E50&lt;&gt;"",LEN(SUBSTITUTE(SUBSTITUTE(IFERROR(VLOOKUP(SUBSTITUTE(SUBSTITUTE(SUBSTITUTE(E50,"~","~~"),"*","~*"),"?","~?"),거래처!$A$4:$I$43,2,FALSE),""),"-","")," ",""))&lt;&gt;10,LEN(SUBSTITUTE(SUBSTITUTE(IFERROR(VLOOKUP(SUBSTITUTE(SUBSTITUTE(SUBSTITUTE(E50,"~","~~"),"*","~*"),"?","~?"),거래처!$A$4:$I$43,2,FALSE),""),"-","")," ",""))&lt;&gt;13),"거래처 등록번호가 10자리(사업자) 또는 13자리(주민)가 아닙니다. ","")&amp;IF(J50="","품목을 한 줄 이상 적어 주십시오. ","")&amp;IF(N(F50)=0,"공급가액 합계가 0입니다. 맞으면 그대로 두셔도 됩니다. ","")&amp;IF(AND(C50="영세율",N(G50)&lt;&gt;0),"영세율인데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","")&amp;IF(LENB(IFERROR(VLOOKUP(SUBSTITUTE(SUBSTITUTE(SUBSTITUTE(E50,"~","~~"),"*","~*"),"?","~?"),거래처!$A$4:$I$43,1,FALSE),""))&gt;70,"거래처 상호가 70byte(한글 35자)를 넘습니다. ","")&amp;IF(LEN(IFERROR(VLOOKUP(SUBSTITUTE(SUBSTITUTE(SUBSTITUTE(E50,"~","~~"),"*","~*"),"?","~?"),거래처!$A$4:$I$43,3,FALSE),""))&gt;4,"거래처 종사업장번호는 4자리까지입니다. ","")&amp;IF(AND(J50&lt;&gt;"",OR(NOT(ISNUMBER(I50)),I50&lt;1,I50&gt;31)),"품목1 일자는 1~31 사이 숫자로 적어 주십시오. ","")&amp;IF(LENB(J50)&gt;100,"품목1 이름이 100byte(한글 50자)를 넘습니다. ","")&amp;IF(LENB(K50)&gt;60,"품목1 규격이 60byte를 넘습니다. ","")&amp;IF(N(L50)&gt;=10^10,"품목1 수량이 너무 큽니다(정수 10자리까지). ","")&amp;IF(N(M50)&gt;=10^13,"품목1 단가가 너무 큽니다(정수 13자리까지). ","")&amp;IF(ROUND(N(L50)*100,0)&lt;&gt;N(L50)*100,"품목1 수량은 소수점 둘째 자리까지입니다. ","")&amp;IF(AND(Q50&lt;&gt;"",OR(NOT(ISNUMBER(P50)),P50&lt;1,P50&gt;31)),"품목2 일자는 1~31 사이 숫자로 적어 주십시오. ","")&amp;IF(LENB(Q50)&gt;100,"품목2 이름이 100byte(한글 50자)를 넘습니다. ","")&amp;IF(LENB(R50)&gt;60,"품목2 규격이 60byte를 넘습니다. ","")&amp;IF(N(S50)&gt;=10^10,"품목2 수량이 너무 큽니다(정수 10자리까지). ","")&amp;IF(N(T50)&gt;=10^13,"품목2 단가가 너무 큽니다(정수 13자리까지). ","")&amp;IF(ROUND(N(S50)*100,0)&lt;&gt;N(S50)*100,"품목2 수량은 소수점 둘째 자리까지입니다. ","")&amp;IF(AND(X50&lt;&gt;"",OR(NOT(ISNUMBER(W50)),W50&lt;1,W50&gt;31)),"품목3 일자는 1~31 사이 숫자로 적어 주십시오. ","")&amp;IF(LENB(X50)&gt;100,"품목3 이름이 100byte(한글 50자)를 넘습니다. ","")&amp;IF(LENB(Y50)&gt;60,"품목3 규격이 60byte를 넘습니다. ","")&amp;IF(N(Z50)&gt;=10^10,"품목3 수량이 너무 큽니다(정수 10자리까지). ","")&amp;IF(N(AA50)&gt;=10^13,"품목3 단가가 너무 큽니다(정수 13자리까지). ","")&amp;IF(ROUND(N(Z50)*100,0)&lt;&gt;N(Z50)*100,"품목3 수량은 소수점 둘째 자리까지입니다. ","")&amp;IF(AND(AE50&lt;&gt;"",OR(NOT(ISNUMBER(AD50)),AD50&lt;1,AD50&gt;31)),"품목4 일자는 1~31 사이 숫자로 적어 주십시오. ","")&amp;IF(LENB(AE50)&gt;100,"품목4 이름이 100byte(한글 50자)를 넘습니다. ","")&amp;IF(LENB(AF50)&gt;60,"품목4 규격이 60byte를 넘습니다. ","")&amp;IF(N(AG50)&gt;=10^10,"품목4 수량이 너무 큽니다(정수 10자리까지). ","")&amp;IF(N(AH50)&gt;=10^13,"품목4 단가가 너무 큽니다(정수 13자리까지). ","")&amp;IF(ROUND(N(AG50)*100,0)&lt;&gt;N(AG50)*100,"품목4 수량은 소수점 둘째 자리까지입니다. ",""))))</f>
        <v/>
      </c>
      <c r="B50" s="11" t="n"/>
      <c r="C50" s="11" t="n"/>
      <c r="D50" s="11" t="n"/>
      <c r="E50" s="11" t="n"/>
      <c r="F50" s="12">
        <f>IF(B50="","",N(N50)+N(U50)+N(AB50)+N(AI50))</f>
        <v/>
      </c>
      <c r="G50" s="12">
        <f>IF(B50="","",N(O50)+N(V50)+N(AC50)+N(AJ50))</f>
        <v/>
      </c>
      <c r="H50" s="11" t="n"/>
      <c r="I50" s="13" t="n"/>
      <c r="J50" s="11" t="n"/>
      <c r="K50" s="11" t="n"/>
      <c r="L50" s="11" t="n"/>
      <c r="M50" s="11" t="n"/>
      <c r="N50" s="12">
        <f>IF(OR(J50="",L50="",M50=""),"",ROUND(L50*M50,0))</f>
        <v/>
      </c>
      <c r="O50" s="12">
        <f>IF(N50="","",IF($C50="영세율",0,ROUND(N50*0.1,0)))</f>
        <v/>
      </c>
      <c r="P50" s="13" t="n"/>
      <c r="Q50" s="11" t="n"/>
      <c r="R50" s="11" t="n"/>
      <c r="S50" s="11" t="n"/>
      <c r="T50" s="11" t="n"/>
      <c r="U50" s="12">
        <f>IF(OR(Q50="",S50="",T50=""),"",ROUND(S50*T50,0))</f>
        <v/>
      </c>
      <c r="V50" s="12">
        <f>IF(U50="","",IF($C50="영세율",0,ROUND(U50*0.1,0)))</f>
        <v/>
      </c>
      <c r="W50" s="13" t="n"/>
      <c r="X50" s="11" t="n"/>
      <c r="Y50" s="11" t="n"/>
      <c r="Z50" s="11" t="n"/>
      <c r="AA50" s="11" t="n"/>
      <c r="AB50" s="12">
        <f>IF(OR(X50="",Z50="",AA50=""),"",ROUND(Z50*AA50,0))</f>
        <v/>
      </c>
      <c r="AC50" s="12">
        <f>IF(AB50="","",IF($C50="영세율",0,ROUND(AB50*0.1,0)))</f>
        <v/>
      </c>
      <c r="AD50" s="13" t="n"/>
      <c r="AE50" s="11" t="n"/>
      <c r="AF50" s="11" t="n"/>
      <c r="AG50" s="11" t="n"/>
      <c r="AH50" s="11" t="n"/>
      <c r="AI50" s="12">
        <f>IF(OR(AE50="",AG50="",AH50=""),"",ROUND(AG50*AH50,0))</f>
        <v/>
      </c>
      <c r="AJ50" s="12">
        <f>IF(AI50="","",IF($C50="영세율",0,ROUND(AI50*0.1,0)))</f>
        <v/>
      </c>
    </row>
    <row r="51" ht="18" customHeight="1">
      <c r="A51" s="10">
        <f>IF(B51="","",IF(TRIM(IF(NOT(OR(AND(ISNUMBER(B51),B51&gt;=36526,B51&lt;=73050),AND(ISNUMBER(B51),B51&gt;=20000101,B51&lt;=29991231),AND(NOT(ISNUMBER(B51)),LEN(B51)=8,ISNUMBER(VALUE(B51))))),"작성일자를 2026-09-19 또는 20260919 처럼 적어 주십시오. ","")&amp;IF(OR(C51="",AND(C51&lt;&gt;"일반",C51&lt;&gt;"영세율")),"종류를 일반 또는 영세율로 골라 주십시오. ","")&amp;IF(OR(D51="",AND(D51&lt;&gt;"영수",D51&lt;&gt;"청구")),"영수 또는 청구를 골라 주십시오. ","")&amp;IF(E51="","거래처를 골라 주십시오. ","")&amp;IF(AND(E51&lt;&gt;"",COUNTIF(거래처!$A$4:$A$43,SUBSTITUTE(SUBSTITUTE(SUBSTITUTE(E51,"~","~~"),"*","~*"),"?","~?"))=0),"거래처 시트에 없는 이름입니다. ","")&amp;IF(AND(E51&lt;&gt;"",COUNTIF(거래처!$A$4:$A$43,SUBSTITUTE(SUBSTITUTE(SUBSTITUTE(E51,"~","~~"),"*","~*"),"?","~?"))&gt;1),"거래처 시트에 같은 상호가 둘 이상입니다. ","")&amp;IF(AND(E51&lt;&gt;"",LEN(SUBSTITUTE(SUBSTITUTE(IFERROR(VLOOKUP(SUBSTITUTE(SUBSTITUTE(SUBSTITUTE(E51,"~","~~"),"*","~*"),"?","~?"),거래처!$A$4:$I$43,2,FALSE),""),"-","")," ",""))&lt;&gt;10,LEN(SUBSTITUTE(SUBSTITUTE(IFERROR(VLOOKUP(SUBSTITUTE(SUBSTITUTE(SUBSTITUTE(E51,"~","~~"),"*","~*"),"?","~?"),거래처!$A$4:$I$43,2,FALSE),""),"-","")," ",""))&lt;&gt;13),"거래처 등록번호가 10자리(사업자) 또는 13자리(주민)가 아닙니다. ","")&amp;IF(J51="","품목을 한 줄 이상 적어 주십시오. ","")&amp;IF(N(F51)=0,"공급가액 합계가 0입니다. 맞으면 그대로 두셔도 됩니다. ","")&amp;IF(AND(C51="영세율",N(G51)&lt;&gt;0),"영세율인데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","")&amp;IF(LENB(IFERROR(VLOOKUP(SUBSTITUTE(SUBSTITUTE(SUBSTITUTE(E51,"~","~~"),"*","~*"),"?","~?"),거래처!$A$4:$I$43,1,FALSE),""))&gt;70,"거래처 상호가 70byte(한글 35자)를 넘습니다. ","")&amp;IF(LEN(IFERROR(VLOOKUP(SUBSTITUTE(SUBSTITUTE(SUBSTITUTE(E51,"~","~~"),"*","~*"),"?","~?"),거래처!$A$4:$I$43,3,FALSE),""))&gt;4,"거래처 종사업장번호는 4자리까지입니다. ","")&amp;IF(AND(J51&lt;&gt;"",OR(NOT(ISNUMBER(I51)),I51&lt;1,I51&gt;31)),"품목1 일자는 1~31 사이 숫자로 적어 주십시오. ","")&amp;IF(LENB(J51)&gt;100,"품목1 이름이 100byte(한글 50자)를 넘습니다. ","")&amp;IF(LENB(K51)&gt;60,"품목1 규격이 60byte를 넘습니다. ","")&amp;IF(N(L51)&gt;=10^10,"품목1 수량이 너무 큽니다(정수 10자리까지). ","")&amp;IF(N(M51)&gt;=10^13,"품목1 단가가 너무 큽니다(정수 13자리까지). ","")&amp;IF(ROUND(N(L51)*100,0)&lt;&gt;N(L51)*100,"품목1 수량은 소수점 둘째 자리까지입니다. ","")&amp;IF(AND(Q51&lt;&gt;"",OR(NOT(ISNUMBER(P51)),P51&lt;1,P51&gt;31)),"품목2 일자는 1~31 사이 숫자로 적어 주십시오. ","")&amp;IF(LENB(Q51)&gt;100,"품목2 이름이 100byte(한글 50자)를 넘습니다. ","")&amp;IF(LENB(R51)&gt;60,"품목2 규격이 60byte를 넘습니다. ","")&amp;IF(N(S51)&gt;=10^10,"품목2 수량이 너무 큽니다(정수 10자리까지). ","")&amp;IF(N(T51)&gt;=10^13,"품목2 단가가 너무 큽니다(정수 13자리까지). ","")&amp;IF(ROUND(N(S51)*100,0)&lt;&gt;N(S51)*100,"품목2 수량은 소수점 둘째 자리까지입니다. ","")&amp;IF(AND(X51&lt;&gt;"",OR(NOT(ISNUMBER(W51)),W51&lt;1,W51&gt;31)),"품목3 일자는 1~31 사이 숫자로 적어 주십시오. ","")&amp;IF(LENB(X51)&gt;100,"품목3 이름이 100byte(한글 50자)를 넘습니다. ","")&amp;IF(LENB(Y51)&gt;60,"품목3 규격이 60byte를 넘습니다. ","")&amp;IF(N(Z51)&gt;=10^10,"품목3 수량이 너무 큽니다(정수 10자리까지). ","")&amp;IF(N(AA51)&gt;=10^13,"품목3 단가가 너무 큽니다(정수 13자리까지). ","")&amp;IF(ROUND(N(Z51)*100,0)&lt;&gt;N(Z51)*100,"품목3 수량은 소수점 둘째 자리까지입니다. ","")&amp;IF(AND(AE51&lt;&gt;"",OR(NOT(ISNUMBER(AD51)),AD51&lt;1,AD51&gt;31)),"품목4 일자는 1~31 사이 숫자로 적어 주십시오. ","")&amp;IF(LENB(AE51)&gt;100,"품목4 이름이 100byte(한글 50자)를 넘습니다. ","")&amp;IF(LENB(AF51)&gt;60,"품목4 규격이 60byte를 넘습니다. ","")&amp;IF(N(AG51)&gt;=10^10,"품목4 수량이 너무 큽니다(정수 10자리까지). ","")&amp;IF(N(AH51)&gt;=10^13,"품목4 단가가 너무 큽니다(정수 13자리까지). ","")&amp;IF(ROUND(N(AG51)*100,0)&lt;&gt;N(AG51)*100,"품목4 수량은 소수점 둘째 자리까지입니다. ",""))="","OK",TRIM(IF(NOT(OR(AND(ISNUMBER(B51),B51&gt;=36526,B51&lt;=73050),AND(ISNUMBER(B51),B51&gt;=20000101,B51&lt;=29991231),AND(NOT(ISNUMBER(B51)),LEN(B51)=8,ISNUMBER(VALUE(B51))))),"작성일자를 2026-09-19 또는 20260919 처럼 적어 주십시오. ","")&amp;IF(OR(C51="",AND(C51&lt;&gt;"일반",C51&lt;&gt;"영세율")),"종류를 일반 또는 영세율로 골라 주십시오. ","")&amp;IF(OR(D51="",AND(D51&lt;&gt;"영수",D51&lt;&gt;"청구")),"영수 또는 청구를 골라 주십시오. ","")&amp;IF(E51="","거래처를 골라 주십시오. ","")&amp;IF(AND(E51&lt;&gt;"",COUNTIF(거래처!$A$4:$A$43,SUBSTITUTE(SUBSTITUTE(SUBSTITUTE(E51,"~","~~"),"*","~*"),"?","~?"))=0),"거래처 시트에 없는 이름입니다. ","")&amp;IF(AND(E51&lt;&gt;"",COUNTIF(거래처!$A$4:$A$43,SUBSTITUTE(SUBSTITUTE(SUBSTITUTE(E51,"~","~~"),"*","~*"),"?","~?"))&gt;1),"거래처 시트에 같은 상호가 둘 이상입니다. ","")&amp;IF(AND(E51&lt;&gt;"",LEN(SUBSTITUTE(SUBSTITUTE(IFERROR(VLOOKUP(SUBSTITUTE(SUBSTITUTE(SUBSTITUTE(E51,"~","~~"),"*","~*"),"?","~?"),거래처!$A$4:$I$43,2,FALSE),""),"-","")," ",""))&lt;&gt;10,LEN(SUBSTITUTE(SUBSTITUTE(IFERROR(VLOOKUP(SUBSTITUTE(SUBSTITUTE(SUBSTITUTE(E51,"~","~~"),"*","~*"),"?","~?"),거래처!$A$4:$I$43,2,FALSE),""),"-","")," ",""))&lt;&gt;13),"거래처 등록번호가 10자리(사업자) 또는 13자리(주민)가 아닙니다. ","")&amp;IF(J51="","품목을 한 줄 이상 적어 주십시오. ","")&amp;IF(N(F51)=0,"공급가액 합계가 0입니다. 맞으면 그대로 두셔도 됩니다. ","")&amp;IF(AND(C51="영세율",N(G51)&lt;&gt;0),"영세율인데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","")&amp;IF(LENB(IFERROR(VLOOKUP(SUBSTITUTE(SUBSTITUTE(SUBSTITUTE(E51,"~","~~"),"*","~*"),"?","~?"),거래처!$A$4:$I$43,1,FALSE),""))&gt;70,"거래처 상호가 70byte(한글 35자)를 넘습니다. ","")&amp;IF(LEN(IFERROR(VLOOKUP(SUBSTITUTE(SUBSTITUTE(SUBSTITUTE(E51,"~","~~"),"*","~*"),"?","~?"),거래처!$A$4:$I$43,3,FALSE),""))&gt;4,"거래처 종사업장번호는 4자리까지입니다. ","")&amp;IF(AND(J51&lt;&gt;"",OR(NOT(ISNUMBER(I51)),I51&lt;1,I51&gt;31)),"품목1 일자는 1~31 사이 숫자로 적어 주십시오. ","")&amp;IF(LENB(J51)&gt;100,"품목1 이름이 100byte(한글 50자)를 넘습니다. ","")&amp;IF(LENB(K51)&gt;60,"품목1 규격이 60byte를 넘습니다. ","")&amp;IF(N(L51)&gt;=10^10,"품목1 수량이 너무 큽니다(정수 10자리까지). ","")&amp;IF(N(M51)&gt;=10^13,"품목1 단가가 너무 큽니다(정수 13자리까지). ","")&amp;IF(ROUND(N(L51)*100,0)&lt;&gt;N(L51)*100,"품목1 수량은 소수점 둘째 자리까지입니다. ","")&amp;IF(AND(Q51&lt;&gt;"",OR(NOT(ISNUMBER(P51)),P51&lt;1,P51&gt;31)),"품목2 일자는 1~31 사이 숫자로 적어 주십시오. ","")&amp;IF(LENB(Q51)&gt;100,"품목2 이름이 100byte(한글 50자)를 넘습니다. ","")&amp;IF(LENB(R51)&gt;60,"품목2 규격이 60byte를 넘습니다. ","")&amp;IF(N(S51)&gt;=10^10,"품목2 수량이 너무 큽니다(정수 10자리까지). ","")&amp;IF(N(T51)&gt;=10^13,"품목2 단가가 너무 큽니다(정수 13자리까지). ","")&amp;IF(ROUND(N(S51)*100,0)&lt;&gt;N(S51)*100,"품목2 수량은 소수점 둘째 자리까지입니다. ","")&amp;IF(AND(X51&lt;&gt;"",OR(NOT(ISNUMBER(W51)),W51&lt;1,W51&gt;31)),"품목3 일자는 1~31 사이 숫자로 적어 주십시오. ","")&amp;IF(LENB(X51)&gt;100,"품목3 이름이 100byte(한글 50자)를 넘습니다. ","")&amp;IF(LENB(Y51)&gt;60,"품목3 규격이 60byte를 넘습니다. ","")&amp;IF(N(Z51)&gt;=10^10,"품목3 수량이 너무 큽니다(정수 10자리까지). ","")&amp;IF(N(AA51)&gt;=10^13,"품목3 단가가 너무 큽니다(정수 13자리까지). ","")&amp;IF(ROUND(N(Z51)*100,0)&lt;&gt;N(Z51)*100,"품목3 수량은 소수점 둘째 자리까지입니다. ","")&amp;IF(AND(AE51&lt;&gt;"",OR(NOT(ISNUMBER(AD51)),AD51&lt;1,AD51&gt;31)),"품목4 일자는 1~31 사이 숫자로 적어 주십시오. ","")&amp;IF(LENB(AE51)&gt;100,"품목4 이름이 100byte(한글 50자)를 넘습니다. ","")&amp;IF(LENB(AF51)&gt;60,"품목4 규격이 60byte를 넘습니다. ","")&amp;IF(N(AG51)&gt;=10^10,"품목4 수량이 너무 큽니다(정수 10자리까지). ","")&amp;IF(N(AH51)&gt;=10^13,"품목4 단가가 너무 큽니다(정수 13자리까지). ","")&amp;IF(ROUND(N(AG51)*100,0)&lt;&gt;N(AG51)*100,"품목4 수량은 소수점 둘째 자리까지입니다. ",""))))</f>
        <v/>
      </c>
      <c r="B51" s="11" t="n"/>
      <c r="C51" s="11" t="n"/>
      <c r="D51" s="11" t="n"/>
      <c r="E51" s="11" t="n"/>
      <c r="F51" s="12">
        <f>IF(B51="","",N(N51)+N(U51)+N(AB51)+N(AI51))</f>
        <v/>
      </c>
      <c r="G51" s="12">
        <f>IF(B51="","",N(O51)+N(V51)+N(AC51)+N(AJ51))</f>
        <v/>
      </c>
      <c r="H51" s="11" t="n"/>
      <c r="I51" s="13" t="n"/>
      <c r="J51" s="11" t="n"/>
      <c r="K51" s="11" t="n"/>
      <c r="L51" s="11" t="n"/>
      <c r="M51" s="11" t="n"/>
      <c r="N51" s="12">
        <f>IF(OR(J51="",L51="",M51=""),"",ROUND(L51*M51,0))</f>
        <v/>
      </c>
      <c r="O51" s="12">
        <f>IF(N51="","",IF($C51="영세율",0,ROUND(N51*0.1,0)))</f>
        <v/>
      </c>
      <c r="P51" s="13" t="n"/>
      <c r="Q51" s="11" t="n"/>
      <c r="R51" s="11" t="n"/>
      <c r="S51" s="11" t="n"/>
      <c r="T51" s="11" t="n"/>
      <c r="U51" s="12">
        <f>IF(OR(Q51="",S51="",T51=""),"",ROUND(S51*T51,0))</f>
        <v/>
      </c>
      <c r="V51" s="12">
        <f>IF(U51="","",IF($C51="영세율",0,ROUND(U51*0.1,0)))</f>
        <v/>
      </c>
      <c r="W51" s="13" t="n"/>
      <c r="X51" s="11" t="n"/>
      <c r="Y51" s="11" t="n"/>
      <c r="Z51" s="11" t="n"/>
      <c r="AA51" s="11" t="n"/>
      <c r="AB51" s="12">
        <f>IF(OR(X51="",Z51="",AA51=""),"",ROUND(Z51*AA51,0))</f>
        <v/>
      </c>
      <c r="AC51" s="12">
        <f>IF(AB51="","",IF($C51="영세율",0,ROUND(AB51*0.1,0)))</f>
        <v/>
      </c>
      <c r="AD51" s="13" t="n"/>
      <c r="AE51" s="11" t="n"/>
      <c r="AF51" s="11" t="n"/>
      <c r="AG51" s="11" t="n"/>
      <c r="AH51" s="11" t="n"/>
      <c r="AI51" s="12">
        <f>IF(OR(AE51="",AG51="",AH51=""),"",ROUND(AG51*AH51,0))</f>
        <v/>
      </c>
      <c r="AJ51" s="12">
        <f>IF(AI51="","",IF($C51="영세율",0,ROUND(AI51*0.1,0)))</f>
        <v/>
      </c>
    </row>
    <row r="52" ht="18" customHeight="1">
      <c r="A52" s="10">
        <f>IF(B52="","",IF(TRIM(IF(NOT(OR(AND(ISNUMBER(B52),B52&gt;=36526,B52&lt;=73050),AND(ISNUMBER(B52),B52&gt;=20000101,B52&lt;=29991231),AND(NOT(ISNUMBER(B52)),LEN(B52)=8,ISNUMBER(VALUE(B52))))),"작성일자를 2026-09-19 또는 20260919 처럼 적어 주십시오. ","")&amp;IF(OR(C52="",AND(C52&lt;&gt;"일반",C52&lt;&gt;"영세율")),"종류를 일반 또는 영세율로 골라 주십시오. ","")&amp;IF(OR(D52="",AND(D52&lt;&gt;"영수",D52&lt;&gt;"청구")),"영수 또는 청구를 골라 주십시오. ","")&amp;IF(E52="","거래처를 골라 주십시오. ","")&amp;IF(AND(E52&lt;&gt;"",COUNTIF(거래처!$A$4:$A$43,SUBSTITUTE(SUBSTITUTE(SUBSTITUTE(E52,"~","~~"),"*","~*"),"?","~?"))=0),"거래처 시트에 없는 이름입니다. ","")&amp;IF(AND(E52&lt;&gt;"",COUNTIF(거래처!$A$4:$A$43,SUBSTITUTE(SUBSTITUTE(SUBSTITUTE(E52,"~","~~"),"*","~*"),"?","~?"))&gt;1),"거래처 시트에 같은 상호가 둘 이상입니다. ","")&amp;IF(AND(E52&lt;&gt;"",LEN(SUBSTITUTE(SUBSTITUTE(IFERROR(VLOOKUP(SUBSTITUTE(SUBSTITUTE(SUBSTITUTE(E52,"~","~~"),"*","~*"),"?","~?"),거래처!$A$4:$I$43,2,FALSE),""),"-","")," ",""))&lt;&gt;10,LEN(SUBSTITUTE(SUBSTITUTE(IFERROR(VLOOKUP(SUBSTITUTE(SUBSTITUTE(SUBSTITUTE(E52,"~","~~"),"*","~*"),"?","~?"),거래처!$A$4:$I$43,2,FALSE),""),"-","")," ",""))&lt;&gt;13),"거래처 등록번호가 10자리(사업자) 또는 13자리(주민)가 아닙니다. ","")&amp;IF(J52="","품목을 한 줄 이상 적어 주십시오. ","")&amp;IF(N(F52)=0,"공급가액 합계가 0입니다. 맞으면 그대로 두셔도 됩니다. ","")&amp;IF(AND(C52="영세율",N(G52)&lt;&gt;0),"영세율인데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","")&amp;IF(LENB(IFERROR(VLOOKUP(SUBSTITUTE(SUBSTITUTE(SUBSTITUTE(E52,"~","~~"),"*","~*"),"?","~?"),거래처!$A$4:$I$43,1,FALSE),""))&gt;70,"거래처 상호가 70byte(한글 35자)를 넘습니다. ","")&amp;IF(LEN(IFERROR(VLOOKUP(SUBSTITUTE(SUBSTITUTE(SUBSTITUTE(E52,"~","~~"),"*","~*"),"?","~?"),거래처!$A$4:$I$43,3,FALSE),""))&gt;4,"거래처 종사업장번호는 4자리까지입니다. ","")&amp;IF(AND(J52&lt;&gt;"",OR(NOT(ISNUMBER(I52)),I52&lt;1,I52&gt;31)),"품목1 일자는 1~31 사이 숫자로 적어 주십시오. ","")&amp;IF(LENB(J52)&gt;100,"품목1 이름이 100byte(한글 50자)를 넘습니다. ","")&amp;IF(LENB(K52)&gt;60,"품목1 규격이 60byte를 넘습니다. ","")&amp;IF(N(L52)&gt;=10^10,"품목1 수량이 너무 큽니다(정수 10자리까지). ","")&amp;IF(N(M52)&gt;=10^13,"품목1 단가가 너무 큽니다(정수 13자리까지). ","")&amp;IF(ROUND(N(L52)*100,0)&lt;&gt;N(L52)*100,"품목1 수량은 소수점 둘째 자리까지입니다. ","")&amp;IF(AND(Q52&lt;&gt;"",OR(NOT(ISNUMBER(P52)),P52&lt;1,P52&gt;31)),"품목2 일자는 1~31 사이 숫자로 적어 주십시오. ","")&amp;IF(LENB(Q52)&gt;100,"품목2 이름이 100byte(한글 50자)를 넘습니다. ","")&amp;IF(LENB(R52)&gt;60,"품목2 규격이 60byte를 넘습니다. ","")&amp;IF(N(S52)&gt;=10^10,"품목2 수량이 너무 큽니다(정수 10자리까지). ","")&amp;IF(N(T52)&gt;=10^13,"품목2 단가가 너무 큽니다(정수 13자리까지). ","")&amp;IF(ROUND(N(S52)*100,0)&lt;&gt;N(S52)*100,"품목2 수량은 소수점 둘째 자리까지입니다. ","")&amp;IF(AND(X52&lt;&gt;"",OR(NOT(ISNUMBER(W52)),W52&lt;1,W52&gt;31)),"품목3 일자는 1~31 사이 숫자로 적어 주십시오. ","")&amp;IF(LENB(X52)&gt;100,"품목3 이름이 100byte(한글 50자)를 넘습니다. ","")&amp;IF(LENB(Y52)&gt;60,"품목3 규격이 60byte를 넘습니다. ","")&amp;IF(N(Z52)&gt;=10^10,"품목3 수량이 너무 큽니다(정수 10자리까지). ","")&amp;IF(N(AA52)&gt;=10^13,"품목3 단가가 너무 큽니다(정수 13자리까지). ","")&amp;IF(ROUND(N(Z52)*100,0)&lt;&gt;N(Z52)*100,"품목3 수량은 소수점 둘째 자리까지입니다. ","")&amp;IF(AND(AE52&lt;&gt;"",OR(NOT(ISNUMBER(AD52)),AD52&lt;1,AD52&gt;31)),"품목4 일자는 1~31 사이 숫자로 적어 주십시오. ","")&amp;IF(LENB(AE52)&gt;100,"품목4 이름이 100byte(한글 50자)를 넘습니다. ","")&amp;IF(LENB(AF52)&gt;60,"품목4 규격이 60byte를 넘습니다. ","")&amp;IF(N(AG52)&gt;=10^10,"품목4 수량이 너무 큽니다(정수 10자리까지). ","")&amp;IF(N(AH52)&gt;=10^13,"품목4 단가가 너무 큽니다(정수 13자리까지). ","")&amp;IF(ROUND(N(AG52)*100,0)&lt;&gt;N(AG52)*100,"품목4 수량은 소수점 둘째 자리까지입니다. ",""))="","OK",TRIM(IF(NOT(OR(AND(ISNUMBER(B52),B52&gt;=36526,B52&lt;=73050),AND(ISNUMBER(B52),B52&gt;=20000101,B52&lt;=29991231),AND(NOT(ISNUMBER(B52)),LEN(B52)=8,ISNUMBER(VALUE(B52))))),"작성일자를 2026-09-19 또는 20260919 처럼 적어 주십시오. ","")&amp;IF(OR(C52="",AND(C52&lt;&gt;"일반",C52&lt;&gt;"영세율")),"종류를 일반 또는 영세율로 골라 주십시오. ","")&amp;IF(OR(D52="",AND(D52&lt;&gt;"영수",D52&lt;&gt;"청구")),"영수 또는 청구를 골라 주십시오. ","")&amp;IF(E52="","거래처를 골라 주십시오. ","")&amp;IF(AND(E52&lt;&gt;"",COUNTIF(거래처!$A$4:$A$43,SUBSTITUTE(SUBSTITUTE(SUBSTITUTE(E52,"~","~~"),"*","~*"),"?","~?"))=0),"거래처 시트에 없는 이름입니다. ","")&amp;IF(AND(E52&lt;&gt;"",COUNTIF(거래처!$A$4:$A$43,SUBSTITUTE(SUBSTITUTE(SUBSTITUTE(E52,"~","~~"),"*","~*"),"?","~?"))&gt;1),"거래처 시트에 같은 상호가 둘 이상입니다. ","")&amp;IF(AND(E52&lt;&gt;"",LEN(SUBSTITUTE(SUBSTITUTE(IFERROR(VLOOKUP(SUBSTITUTE(SUBSTITUTE(SUBSTITUTE(E52,"~","~~"),"*","~*"),"?","~?"),거래처!$A$4:$I$43,2,FALSE),""),"-","")," ",""))&lt;&gt;10,LEN(SUBSTITUTE(SUBSTITUTE(IFERROR(VLOOKUP(SUBSTITUTE(SUBSTITUTE(SUBSTITUTE(E52,"~","~~"),"*","~*"),"?","~?"),거래처!$A$4:$I$43,2,FALSE),""),"-","")," ",""))&lt;&gt;13),"거래처 등록번호가 10자리(사업자) 또는 13자리(주민)가 아닙니다. ","")&amp;IF(J52="","품목을 한 줄 이상 적어 주십시오. ","")&amp;IF(N(F52)=0,"공급가액 합계가 0입니다. 맞으면 그대로 두셔도 됩니다. ","")&amp;IF(AND(C52="영세율",N(G52)&lt;&gt;0),"영세율인데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","")&amp;IF(LENB(IFERROR(VLOOKUP(SUBSTITUTE(SUBSTITUTE(SUBSTITUTE(E52,"~","~~"),"*","~*"),"?","~?"),거래처!$A$4:$I$43,1,FALSE),""))&gt;70,"거래처 상호가 70byte(한글 35자)를 넘습니다. ","")&amp;IF(LEN(IFERROR(VLOOKUP(SUBSTITUTE(SUBSTITUTE(SUBSTITUTE(E52,"~","~~"),"*","~*"),"?","~?"),거래처!$A$4:$I$43,3,FALSE),""))&gt;4,"거래처 종사업장번호는 4자리까지입니다. ","")&amp;IF(AND(J52&lt;&gt;"",OR(NOT(ISNUMBER(I52)),I52&lt;1,I52&gt;31)),"품목1 일자는 1~31 사이 숫자로 적어 주십시오. ","")&amp;IF(LENB(J52)&gt;100,"품목1 이름이 100byte(한글 50자)를 넘습니다. ","")&amp;IF(LENB(K52)&gt;60,"품목1 규격이 60byte를 넘습니다. ","")&amp;IF(N(L52)&gt;=10^10,"품목1 수량이 너무 큽니다(정수 10자리까지). ","")&amp;IF(N(M52)&gt;=10^13,"품목1 단가가 너무 큽니다(정수 13자리까지). ","")&amp;IF(ROUND(N(L52)*100,0)&lt;&gt;N(L52)*100,"품목1 수량은 소수점 둘째 자리까지입니다. ","")&amp;IF(AND(Q52&lt;&gt;"",OR(NOT(ISNUMBER(P52)),P52&lt;1,P52&gt;31)),"품목2 일자는 1~31 사이 숫자로 적어 주십시오. ","")&amp;IF(LENB(Q52)&gt;100,"품목2 이름이 100byte(한글 50자)를 넘습니다. ","")&amp;IF(LENB(R52)&gt;60,"품목2 규격이 60byte를 넘습니다. ","")&amp;IF(N(S52)&gt;=10^10,"품목2 수량이 너무 큽니다(정수 10자리까지). ","")&amp;IF(N(T52)&gt;=10^13,"품목2 단가가 너무 큽니다(정수 13자리까지). ","")&amp;IF(ROUND(N(S52)*100,0)&lt;&gt;N(S52)*100,"품목2 수량은 소수점 둘째 자리까지입니다. ","")&amp;IF(AND(X52&lt;&gt;"",OR(NOT(ISNUMBER(W52)),W52&lt;1,W52&gt;31)),"품목3 일자는 1~31 사이 숫자로 적어 주십시오. ","")&amp;IF(LENB(X52)&gt;100,"품목3 이름이 100byte(한글 50자)를 넘습니다. ","")&amp;IF(LENB(Y52)&gt;60,"품목3 규격이 60byte를 넘습니다. ","")&amp;IF(N(Z52)&gt;=10^10,"품목3 수량이 너무 큽니다(정수 10자리까지). ","")&amp;IF(N(AA52)&gt;=10^13,"품목3 단가가 너무 큽니다(정수 13자리까지). ","")&amp;IF(ROUND(N(Z52)*100,0)&lt;&gt;N(Z52)*100,"품목3 수량은 소수점 둘째 자리까지입니다. ","")&amp;IF(AND(AE52&lt;&gt;"",OR(NOT(ISNUMBER(AD52)),AD52&lt;1,AD52&gt;31)),"품목4 일자는 1~31 사이 숫자로 적어 주십시오. ","")&amp;IF(LENB(AE52)&gt;100,"품목4 이름이 100byte(한글 50자)를 넘습니다. ","")&amp;IF(LENB(AF52)&gt;60,"품목4 규격이 60byte를 넘습니다. ","")&amp;IF(N(AG52)&gt;=10^10,"품목4 수량이 너무 큽니다(정수 10자리까지). ","")&amp;IF(N(AH52)&gt;=10^13,"품목4 단가가 너무 큽니다(정수 13자리까지). ","")&amp;IF(ROUND(N(AG52)*100,0)&lt;&gt;N(AG52)*100,"품목4 수량은 소수점 둘째 자리까지입니다. ",""))))</f>
        <v/>
      </c>
      <c r="B52" s="11" t="n"/>
      <c r="C52" s="11" t="n"/>
      <c r="D52" s="11" t="n"/>
      <c r="E52" s="11" t="n"/>
      <c r="F52" s="12">
        <f>IF(B52="","",N(N52)+N(U52)+N(AB52)+N(AI52))</f>
        <v/>
      </c>
      <c r="G52" s="12">
        <f>IF(B52="","",N(O52)+N(V52)+N(AC52)+N(AJ52))</f>
        <v/>
      </c>
      <c r="H52" s="11" t="n"/>
      <c r="I52" s="13" t="n"/>
      <c r="J52" s="11" t="n"/>
      <c r="K52" s="11" t="n"/>
      <c r="L52" s="11" t="n"/>
      <c r="M52" s="11" t="n"/>
      <c r="N52" s="12">
        <f>IF(OR(J52="",L52="",M52=""),"",ROUND(L52*M52,0))</f>
        <v/>
      </c>
      <c r="O52" s="12">
        <f>IF(N52="","",IF($C52="영세율",0,ROUND(N52*0.1,0)))</f>
        <v/>
      </c>
      <c r="P52" s="13" t="n"/>
      <c r="Q52" s="11" t="n"/>
      <c r="R52" s="11" t="n"/>
      <c r="S52" s="11" t="n"/>
      <c r="T52" s="11" t="n"/>
      <c r="U52" s="12">
        <f>IF(OR(Q52="",S52="",T52=""),"",ROUND(S52*T52,0))</f>
        <v/>
      </c>
      <c r="V52" s="12">
        <f>IF(U52="","",IF($C52="영세율",0,ROUND(U52*0.1,0)))</f>
        <v/>
      </c>
      <c r="W52" s="13" t="n"/>
      <c r="X52" s="11" t="n"/>
      <c r="Y52" s="11" t="n"/>
      <c r="Z52" s="11" t="n"/>
      <c r="AA52" s="11" t="n"/>
      <c r="AB52" s="12">
        <f>IF(OR(X52="",Z52="",AA52=""),"",ROUND(Z52*AA52,0))</f>
        <v/>
      </c>
      <c r="AC52" s="12">
        <f>IF(AB52="","",IF($C52="영세율",0,ROUND(AB52*0.1,0)))</f>
        <v/>
      </c>
      <c r="AD52" s="13" t="n"/>
      <c r="AE52" s="11" t="n"/>
      <c r="AF52" s="11" t="n"/>
      <c r="AG52" s="11" t="n"/>
      <c r="AH52" s="11" t="n"/>
      <c r="AI52" s="12">
        <f>IF(OR(AE52="",AG52="",AH52=""),"",ROUND(AG52*AH52,0))</f>
        <v/>
      </c>
      <c r="AJ52" s="12">
        <f>IF(AI52="","",IF($C52="영세율",0,ROUND(AI52*0.1,0)))</f>
        <v/>
      </c>
    </row>
    <row r="53" ht="18" customHeight="1">
      <c r="A53" s="10">
        <f>IF(B53="","",IF(TRIM(IF(NOT(OR(AND(ISNUMBER(B53),B53&gt;=36526,B53&lt;=73050),AND(ISNUMBER(B53),B53&gt;=20000101,B53&lt;=29991231),AND(NOT(ISNUMBER(B53)),LEN(B53)=8,ISNUMBER(VALUE(B53))))),"작성일자를 2026-09-19 또는 20260919 처럼 적어 주십시오. ","")&amp;IF(OR(C53="",AND(C53&lt;&gt;"일반",C53&lt;&gt;"영세율")),"종류를 일반 또는 영세율로 골라 주십시오. ","")&amp;IF(OR(D53="",AND(D53&lt;&gt;"영수",D53&lt;&gt;"청구")),"영수 또는 청구를 골라 주십시오. ","")&amp;IF(E53="","거래처를 골라 주십시오. ","")&amp;IF(AND(E53&lt;&gt;"",COUNTIF(거래처!$A$4:$A$43,SUBSTITUTE(SUBSTITUTE(SUBSTITUTE(E53,"~","~~"),"*","~*"),"?","~?"))=0),"거래처 시트에 없는 이름입니다. ","")&amp;IF(AND(E53&lt;&gt;"",COUNTIF(거래처!$A$4:$A$43,SUBSTITUTE(SUBSTITUTE(SUBSTITUTE(E53,"~","~~"),"*","~*"),"?","~?"))&gt;1),"거래처 시트에 같은 상호가 둘 이상입니다. ","")&amp;IF(AND(E53&lt;&gt;"",LEN(SUBSTITUTE(SUBSTITUTE(IFERROR(VLOOKUP(SUBSTITUTE(SUBSTITUTE(SUBSTITUTE(E53,"~","~~"),"*","~*"),"?","~?"),거래처!$A$4:$I$43,2,FALSE),""),"-","")," ",""))&lt;&gt;10,LEN(SUBSTITUTE(SUBSTITUTE(IFERROR(VLOOKUP(SUBSTITUTE(SUBSTITUTE(SUBSTITUTE(E53,"~","~~"),"*","~*"),"?","~?"),거래처!$A$4:$I$43,2,FALSE),""),"-","")," ",""))&lt;&gt;13),"거래처 등록번호가 10자리(사업자) 또는 13자리(주민)가 아닙니다. ","")&amp;IF(J53="","품목을 한 줄 이상 적어 주십시오. ","")&amp;IF(N(F53)=0,"공급가액 합계가 0입니다. 맞으면 그대로 두셔도 됩니다. ","")&amp;IF(AND(C53="영세율",N(G53)&lt;&gt;0),"영세율인데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","")&amp;IF(LENB(IFERROR(VLOOKUP(SUBSTITUTE(SUBSTITUTE(SUBSTITUTE(E53,"~","~~"),"*","~*"),"?","~?"),거래처!$A$4:$I$43,1,FALSE),""))&gt;70,"거래처 상호가 70byte(한글 35자)를 넘습니다. ","")&amp;IF(LEN(IFERROR(VLOOKUP(SUBSTITUTE(SUBSTITUTE(SUBSTITUTE(E53,"~","~~"),"*","~*"),"?","~?"),거래처!$A$4:$I$43,3,FALSE),""))&gt;4,"거래처 종사업장번호는 4자리까지입니다. ","")&amp;IF(AND(J53&lt;&gt;"",OR(NOT(ISNUMBER(I53)),I53&lt;1,I53&gt;31)),"품목1 일자는 1~31 사이 숫자로 적어 주십시오. ","")&amp;IF(LENB(J53)&gt;100,"품목1 이름이 100byte(한글 50자)를 넘습니다. ","")&amp;IF(LENB(K53)&gt;60,"품목1 규격이 60byte를 넘습니다. ","")&amp;IF(N(L53)&gt;=10^10,"품목1 수량이 너무 큽니다(정수 10자리까지). ","")&amp;IF(N(M53)&gt;=10^13,"품목1 단가가 너무 큽니다(정수 13자리까지). ","")&amp;IF(ROUND(N(L53)*100,0)&lt;&gt;N(L53)*100,"품목1 수량은 소수점 둘째 자리까지입니다. ","")&amp;IF(AND(Q53&lt;&gt;"",OR(NOT(ISNUMBER(P53)),P53&lt;1,P53&gt;31)),"품목2 일자는 1~31 사이 숫자로 적어 주십시오. ","")&amp;IF(LENB(Q53)&gt;100,"품목2 이름이 100byte(한글 50자)를 넘습니다. ","")&amp;IF(LENB(R53)&gt;60,"품목2 규격이 60byte를 넘습니다. ","")&amp;IF(N(S53)&gt;=10^10,"품목2 수량이 너무 큽니다(정수 10자리까지). ","")&amp;IF(N(T53)&gt;=10^13,"품목2 단가가 너무 큽니다(정수 13자리까지). ","")&amp;IF(ROUND(N(S53)*100,0)&lt;&gt;N(S53)*100,"품목2 수량은 소수점 둘째 자리까지입니다. ","")&amp;IF(AND(X53&lt;&gt;"",OR(NOT(ISNUMBER(W53)),W53&lt;1,W53&gt;31)),"품목3 일자는 1~31 사이 숫자로 적어 주십시오. ","")&amp;IF(LENB(X53)&gt;100,"품목3 이름이 100byte(한글 50자)를 넘습니다. ","")&amp;IF(LENB(Y53)&gt;60,"품목3 규격이 60byte를 넘습니다. ","")&amp;IF(N(Z53)&gt;=10^10,"품목3 수량이 너무 큽니다(정수 10자리까지). ","")&amp;IF(N(AA53)&gt;=10^13,"품목3 단가가 너무 큽니다(정수 13자리까지). ","")&amp;IF(ROUND(N(Z53)*100,0)&lt;&gt;N(Z53)*100,"품목3 수량은 소수점 둘째 자리까지입니다. ","")&amp;IF(AND(AE53&lt;&gt;"",OR(NOT(ISNUMBER(AD53)),AD53&lt;1,AD53&gt;31)),"품목4 일자는 1~31 사이 숫자로 적어 주십시오. ","")&amp;IF(LENB(AE53)&gt;100,"품목4 이름이 100byte(한글 50자)를 넘습니다. ","")&amp;IF(LENB(AF53)&gt;60,"품목4 규격이 60byte를 넘습니다. ","")&amp;IF(N(AG53)&gt;=10^10,"품목4 수량이 너무 큽니다(정수 10자리까지). ","")&amp;IF(N(AH53)&gt;=10^13,"품목4 단가가 너무 큽니다(정수 13자리까지). ","")&amp;IF(ROUND(N(AG53)*100,0)&lt;&gt;N(AG53)*100,"품목4 수량은 소수점 둘째 자리까지입니다. ",""))="","OK",TRIM(IF(NOT(OR(AND(ISNUMBER(B53),B53&gt;=36526,B53&lt;=73050),AND(ISNUMBER(B53),B53&gt;=20000101,B53&lt;=29991231),AND(NOT(ISNUMBER(B53)),LEN(B53)=8,ISNUMBER(VALUE(B53))))),"작성일자를 2026-09-19 또는 20260919 처럼 적어 주십시오. ","")&amp;IF(OR(C53="",AND(C53&lt;&gt;"일반",C53&lt;&gt;"영세율")),"종류를 일반 또는 영세율로 골라 주십시오. ","")&amp;IF(OR(D53="",AND(D53&lt;&gt;"영수",D53&lt;&gt;"청구")),"영수 또는 청구를 골라 주십시오. ","")&amp;IF(E53="","거래처를 골라 주십시오. ","")&amp;IF(AND(E53&lt;&gt;"",COUNTIF(거래처!$A$4:$A$43,SUBSTITUTE(SUBSTITUTE(SUBSTITUTE(E53,"~","~~"),"*","~*"),"?","~?"))=0),"거래처 시트에 없는 이름입니다. ","")&amp;IF(AND(E53&lt;&gt;"",COUNTIF(거래처!$A$4:$A$43,SUBSTITUTE(SUBSTITUTE(SUBSTITUTE(E53,"~","~~"),"*","~*"),"?","~?"))&gt;1),"거래처 시트에 같은 상호가 둘 이상입니다. ","")&amp;IF(AND(E53&lt;&gt;"",LEN(SUBSTITUTE(SUBSTITUTE(IFERROR(VLOOKUP(SUBSTITUTE(SUBSTITUTE(SUBSTITUTE(E53,"~","~~"),"*","~*"),"?","~?"),거래처!$A$4:$I$43,2,FALSE),""),"-","")," ",""))&lt;&gt;10,LEN(SUBSTITUTE(SUBSTITUTE(IFERROR(VLOOKUP(SUBSTITUTE(SUBSTITUTE(SUBSTITUTE(E53,"~","~~"),"*","~*"),"?","~?"),거래처!$A$4:$I$43,2,FALSE),""),"-","")," ",""))&lt;&gt;13),"거래처 등록번호가 10자리(사업자) 또는 13자리(주민)가 아닙니다. ","")&amp;IF(J53="","품목을 한 줄 이상 적어 주십시오. ","")&amp;IF(N(F53)=0,"공급가액 합계가 0입니다. 맞으면 그대로 두셔도 됩니다. ","")&amp;IF(AND(C53="영세율",N(G53)&lt;&gt;0),"영세율인데 세액이 있습니다. ","")&amp;IF(LEN(내정보!$B$5)=0,"내정보 시트에 상호를 적어 주십시오. ","")&amp;IF(LEN(SUBSTITUTE(SUBSTITUTE(내정보!$B$3,"-","")," ",""))&lt;&gt;10,"내정보 시트의 사업자등록번호가 10자리가 아닙니다. ","")&amp;IF(LEN(내정보!$B$4)&gt;4,"내정보 종사업장번호는 4자리까지입니다. ","")&amp;IF(LENB(내정보!$B$5)&gt;70,"내정보 상호가 70byte(한글 35자)를 넘습니다. ","")&amp;IF(LENB(내정보!$B$7)&gt;150,"내정보 사업장주소가 150byte를 넘습니다. ","")&amp;IF(LENB(IFERROR(VLOOKUP(SUBSTITUTE(SUBSTITUTE(SUBSTITUTE(E53,"~","~~"),"*","~*"),"?","~?"),거래처!$A$4:$I$43,1,FALSE),""))&gt;70,"거래처 상호가 70byte(한글 35자)를 넘습니다. ","")&amp;IF(LEN(IFERROR(VLOOKUP(SUBSTITUTE(SUBSTITUTE(SUBSTITUTE(E53,"~","~~"),"*","~*"),"?","~?"),거래처!$A$4:$I$43,3,FALSE),""))&gt;4,"거래처 종사업장번호는 4자리까지입니다. ","")&amp;IF(AND(J53&lt;&gt;"",OR(NOT(ISNUMBER(I53)),I53&lt;1,I53&gt;31)),"품목1 일자는 1~31 사이 숫자로 적어 주십시오. ","")&amp;IF(LENB(J53)&gt;100,"품목1 이름이 100byte(한글 50자)를 넘습니다. ","")&amp;IF(LENB(K53)&gt;60,"품목1 규격이 60byte를 넘습니다. ","")&amp;IF(N(L53)&gt;=10^10,"품목1 수량이 너무 큽니다(정수 10자리까지). ","")&amp;IF(N(M53)&gt;=10^13,"품목1 단가가 너무 큽니다(정수 13자리까지). ","")&amp;IF(ROUND(N(L53)*100,0)&lt;&gt;N(L53)*100,"품목1 수량은 소수점 둘째 자리까지입니다. ","")&amp;IF(AND(Q53&lt;&gt;"",OR(NOT(ISNUMBER(P53)),P53&lt;1,P53&gt;31)),"품목2 일자는 1~31 사이 숫자로 적어 주십시오. ","")&amp;IF(LENB(Q53)&gt;100,"품목2 이름이 100byte(한글 50자)를 넘습니다. ","")&amp;IF(LENB(R53)&gt;60,"품목2 규격이 60byte를 넘습니다. ","")&amp;IF(N(S53)&gt;=10^10,"품목2 수량이 너무 큽니다(정수 10자리까지). ","")&amp;IF(N(T53)&gt;=10^13,"품목2 단가가 너무 큽니다(정수 13자리까지). ","")&amp;IF(ROUND(N(S53)*100,0)&lt;&gt;N(S53)*100,"품목2 수량은 소수점 둘째 자리까지입니다. ","")&amp;IF(AND(X53&lt;&gt;"",OR(NOT(ISNUMBER(W53)),W53&lt;1,W53&gt;31)),"품목3 일자는 1~31 사이 숫자로 적어 주십시오. ","")&amp;IF(LENB(X53)&gt;100,"품목3 이름이 100byte(한글 50자)를 넘습니다. ","")&amp;IF(LENB(Y53)&gt;60,"품목3 규격이 60byte를 넘습니다. ","")&amp;IF(N(Z53)&gt;=10^10,"품목3 수량이 너무 큽니다(정수 10자리까지). ","")&amp;IF(N(AA53)&gt;=10^13,"품목3 단가가 너무 큽니다(정수 13자리까지). ","")&amp;IF(ROUND(N(Z53)*100,0)&lt;&gt;N(Z53)*100,"품목3 수량은 소수점 둘째 자리까지입니다. ","")&amp;IF(AND(AE53&lt;&gt;"",OR(NOT(ISNUMBER(AD53)),AD53&lt;1,AD53&gt;31)),"품목4 일자는 1~31 사이 숫자로 적어 주십시오. ","")&amp;IF(LENB(AE53)&gt;100,"품목4 이름이 100byte(한글 50자)를 넘습니다. ","")&amp;IF(LENB(AF53)&gt;60,"품목4 규격이 60byte를 넘습니다. ","")&amp;IF(N(AG53)&gt;=10^10,"품목4 수량이 너무 큽니다(정수 10자리까지). ","")&amp;IF(N(AH53)&gt;=10^13,"품목4 단가가 너무 큽니다(정수 13자리까지). ","")&amp;IF(ROUND(N(AG53)*100,0)&lt;&gt;N(AG53)*100,"품목4 수량은 소수점 둘째 자리까지입니다. ",""))))</f>
        <v/>
      </c>
      <c r="B53" s="11" t="n"/>
      <c r="C53" s="11" t="n"/>
      <c r="D53" s="11" t="n"/>
      <c r="E53" s="11" t="n"/>
      <c r="F53" s="12">
        <f>IF(B53="","",N(N53)+N(U53)+N(AB53)+N(AI53))</f>
        <v/>
      </c>
      <c r="G53" s="12">
        <f>IF(B53="","",N(O53)+N(V53)+N(AC53)+N(AJ53))</f>
        <v/>
      </c>
      <c r="H53" s="11" t="n"/>
      <c r="I53" s="13" t="n"/>
      <c r="J53" s="11" t="n"/>
      <c r="K53" s="11" t="n"/>
      <c r="L53" s="11" t="n"/>
      <c r="M53" s="11" t="n"/>
      <c r="N53" s="12">
        <f>IF(OR(J53="",L53="",M53=""),"",ROUND(L53*M53,0))</f>
        <v/>
      </c>
      <c r="O53" s="12">
        <f>IF(N53="","",IF($C53="영세율",0,ROUND(N53*0.1,0)))</f>
        <v/>
      </c>
      <c r="P53" s="13" t="n"/>
      <c r="Q53" s="11" t="n"/>
      <c r="R53" s="11" t="n"/>
      <c r="S53" s="11" t="n"/>
      <c r="T53" s="11" t="n"/>
      <c r="U53" s="12">
        <f>IF(OR(Q53="",S53="",T53=""),"",ROUND(S53*T53,0))</f>
        <v/>
      </c>
      <c r="V53" s="12">
        <f>IF(U53="","",IF($C53="영세율",0,ROUND(U53*0.1,0)))</f>
        <v/>
      </c>
      <c r="W53" s="13" t="n"/>
      <c r="X53" s="11" t="n"/>
      <c r="Y53" s="11" t="n"/>
      <c r="Z53" s="11" t="n"/>
      <c r="AA53" s="11" t="n"/>
      <c r="AB53" s="12">
        <f>IF(OR(X53="",Z53="",AA53=""),"",ROUND(Z53*AA53,0))</f>
        <v/>
      </c>
      <c r="AC53" s="12">
        <f>IF(AB53="","",IF($C53="영세율",0,ROUND(AB53*0.1,0)))</f>
        <v/>
      </c>
      <c r="AD53" s="13" t="n"/>
      <c r="AE53" s="11" t="n"/>
      <c r="AF53" s="11" t="n"/>
      <c r="AG53" s="11" t="n"/>
      <c r="AH53" s="11" t="n"/>
      <c r="AI53" s="12">
        <f>IF(OR(AE53="",AG53="",AH53=""),"",ROUND(AG53*AH53,0))</f>
        <v/>
      </c>
      <c r="AJ53" s="12">
        <f>IF(AI53="","",IF($C53="영세율",0,ROUND(AI53*0.1,0)))</f>
        <v/>
      </c>
    </row>
    <row r="54">
      <c r="B54" s="14" t="inlineStr">
        <is>
          <t>여기서부터는 올라가지 않습니다. 한 파일에 50줄까지입니다.</t>
        </is>
      </c>
    </row>
    <row r="55">
      <c r="B55" s="14" t="inlineStr">
        <is>
          <t>더 필요하시면 파일을 한 번 더 쓰시면 됩니다.</t>
        </is>
      </c>
    </row>
  </sheetData>
  <mergeCells count="1">
    <mergeCell ref="A1:H1"/>
  </mergeCells>
  <dataValidations count="3">
    <dataValidation sqref="C4:C53" showDropDown="0" showInputMessage="0" showErrorMessage="0" allowBlank="1" type="list">
      <formula1>"일반,영세율"</formula1>
    </dataValidation>
    <dataValidation sqref="D4:D53" showDropDown="0" showInputMessage="0" showErrorMessage="0" allowBlank="1" type="list">
      <formula1>"영수,청구"</formula1>
    </dataValidation>
    <dataValidation sqref="E4:E53" showDropDown="0" showInputMessage="0" showErrorMessage="0" allowBlank="1" type="list">
      <formula1>=거래처!$A$4:$A$43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FCC99"/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48" customWidth="1" min="2" max="2"/>
  </cols>
  <sheetData>
    <row r="1" ht="24" customHeight="1">
      <c r="A1" s="6" t="inlineStr">
        <is>
          <t>우리 회사 정보 — 한 번만 적으시면 모든 줄에 들어갑니다</t>
        </is>
      </c>
    </row>
    <row r="3" ht="20" customHeight="1">
      <c r="A3" s="8" t="inlineStr">
        <is>
          <t>사업자등록번호</t>
        </is>
      </c>
      <c r="B3" s="15" t="n"/>
    </row>
    <row r="4" ht="20" customHeight="1">
      <c r="A4" s="8" t="inlineStr">
        <is>
          <t>종사업장번호</t>
        </is>
      </c>
      <c r="B4" s="15" t="n"/>
    </row>
    <row r="5" ht="20" customHeight="1">
      <c r="A5" s="8" t="inlineStr">
        <is>
          <t>상호</t>
        </is>
      </c>
      <c r="B5" s="15" t="n"/>
    </row>
    <row r="6" ht="20" customHeight="1">
      <c r="A6" s="8" t="inlineStr">
        <is>
          <t>성명(대표자)</t>
        </is>
      </c>
      <c r="B6" s="15" t="n"/>
    </row>
    <row r="7" ht="20" customHeight="1">
      <c r="A7" s="8" t="inlineStr">
        <is>
          <t>사업장주소</t>
        </is>
      </c>
      <c r="B7" s="15" t="n"/>
    </row>
    <row r="8" ht="20" customHeight="1">
      <c r="A8" s="8" t="inlineStr">
        <is>
          <t>업태</t>
        </is>
      </c>
      <c r="B8" s="15" t="n"/>
    </row>
    <row r="9" ht="20" customHeight="1">
      <c r="A9" s="8" t="inlineStr">
        <is>
          <t>종목</t>
        </is>
      </c>
      <c r="B9" s="15" t="n"/>
    </row>
    <row r="10" ht="20" customHeight="1">
      <c r="A10" s="8" t="inlineStr">
        <is>
          <t>이메일</t>
        </is>
      </c>
      <c r="B10" s="15" t="n"/>
    </row>
    <row r="12">
      <c r="A12" s="14" t="inlineStr">
        <is>
          <t>· 등록번호는 하이픈을 넣으셔도 됩니다. 올릴 때 저희가 뺍니다.</t>
        </is>
      </c>
    </row>
    <row r="13">
      <c r="A13" s="14" t="inlineStr">
        <is>
          <t>· 종사업장번호가 없으시면 비워 두십시오.</t>
        </is>
      </c>
    </row>
    <row r="14">
      <c r="A14" s="14" t="inlineStr">
        <is>
          <t>· 이메일은 발급 내역과 원본 파일이 가는 주소입니다(국세청 안내).</t>
        </is>
      </c>
    </row>
  </sheetData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FCC99"/>
    <outlinePr summaryBelow="1" summaryRight="1"/>
    <pageSetUpPr/>
  </sheetPr>
  <dimension ref="A1:I4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2" customWidth="1" min="3" max="3"/>
    <col width="14" customWidth="1" min="4" max="4"/>
    <col width="34" customWidth="1" min="5" max="5"/>
    <col width="14" customWidth="1" min="6" max="6"/>
    <col width="14" customWidth="1" min="7" max="7"/>
    <col width="26" customWidth="1" min="8" max="8"/>
    <col width="26" customWidth="1" min="9" max="9"/>
  </cols>
  <sheetData>
    <row r="1" ht="24" customHeight="1">
      <c r="A1" s="6" t="inlineStr">
        <is>
          <t>거래처를 미리 적어 두시면 「작성」 시트에서 상호만 고르면 됩니다</t>
        </is>
      </c>
    </row>
    <row r="3" ht="22" customHeight="1">
      <c r="A3" s="8" t="inlineStr">
        <is>
          <t>상호</t>
        </is>
      </c>
      <c r="B3" s="8" t="inlineStr">
        <is>
          <t>등록번호</t>
        </is>
      </c>
      <c r="C3" s="8" t="inlineStr">
        <is>
          <t>종사업장번호</t>
        </is>
      </c>
      <c r="D3" s="8" t="inlineStr">
        <is>
          <t>성명(대표자)</t>
        </is>
      </c>
      <c r="E3" s="8" t="inlineStr">
        <is>
          <t>사업장주소</t>
        </is>
      </c>
      <c r="F3" s="8" t="inlineStr">
        <is>
          <t>업태</t>
        </is>
      </c>
      <c r="G3" s="8" t="inlineStr">
        <is>
          <t>종목</t>
        </is>
      </c>
      <c r="H3" s="8" t="inlineStr">
        <is>
          <t>이메일1</t>
        </is>
      </c>
      <c r="I3" s="8" t="inlineStr">
        <is>
          <t>이메일2</t>
        </is>
      </c>
    </row>
    <row r="4" ht="18" customHeight="1">
      <c r="A4" s="15" t="n"/>
      <c r="B4" s="15" t="n"/>
      <c r="C4" s="15" t="n"/>
      <c r="D4" s="15" t="n"/>
      <c r="E4" s="15" t="n"/>
      <c r="F4" s="15" t="n"/>
      <c r="G4" s="15" t="n"/>
      <c r="H4" s="15" t="n"/>
      <c r="I4" s="15" t="n"/>
    </row>
    <row r="5" ht="18" customHeight="1">
      <c r="A5" s="15" t="n"/>
      <c r="B5" s="15" t="n"/>
      <c r="C5" s="15" t="n"/>
      <c r="D5" s="15" t="n"/>
      <c r="E5" s="15" t="n"/>
      <c r="F5" s="15" t="n"/>
      <c r="G5" s="15" t="n"/>
      <c r="H5" s="15" t="n"/>
      <c r="I5" s="15" t="n"/>
    </row>
    <row r="6" ht="18" customHeight="1">
      <c r="A6" s="15" t="n"/>
      <c r="B6" s="15" t="n"/>
      <c r="C6" s="15" t="n"/>
      <c r="D6" s="15" t="n"/>
      <c r="E6" s="15" t="n"/>
      <c r="F6" s="15" t="n"/>
      <c r="G6" s="15" t="n"/>
      <c r="H6" s="15" t="n"/>
      <c r="I6" s="15" t="n"/>
    </row>
    <row r="7" ht="18" customHeight="1">
      <c r="A7" s="15" t="n"/>
      <c r="B7" s="15" t="n"/>
      <c r="C7" s="15" t="n"/>
      <c r="D7" s="15" t="n"/>
      <c r="E7" s="15" t="n"/>
      <c r="F7" s="15" t="n"/>
      <c r="G7" s="15" t="n"/>
      <c r="H7" s="15" t="n"/>
      <c r="I7" s="15" t="n"/>
    </row>
    <row r="8" ht="18" customHeight="1">
      <c r="A8" s="15" t="n"/>
      <c r="B8" s="15" t="n"/>
      <c r="C8" s="15" t="n"/>
      <c r="D8" s="15" t="n"/>
      <c r="E8" s="15" t="n"/>
      <c r="F8" s="15" t="n"/>
      <c r="G8" s="15" t="n"/>
      <c r="H8" s="15" t="n"/>
      <c r="I8" s="15" t="n"/>
    </row>
    <row r="9" ht="18" customHeight="1">
      <c r="A9" s="15" t="n"/>
      <c r="B9" s="15" t="n"/>
      <c r="C9" s="15" t="n"/>
      <c r="D9" s="15" t="n"/>
      <c r="E9" s="15" t="n"/>
      <c r="F9" s="15" t="n"/>
      <c r="G9" s="15" t="n"/>
      <c r="H9" s="15" t="n"/>
      <c r="I9" s="15" t="n"/>
    </row>
    <row r="10" ht="18" customHeight="1">
      <c r="A10" s="15" t="n"/>
      <c r="B10" s="15" t="n"/>
      <c r="C10" s="15" t="n"/>
      <c r="D10" s="15" t="n"/>
      <c r="E10" s="15" t="n"/>
      <c r="F10" s="15" t="n"/>
      <c r="G10" s="15" t="n"/>
      <c r="H10" s="15" t="n"/>
      <c r="I10" s="15" t="n"/>
    </row>
    <row r="11" ht="18" customHeight="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</row>
    <row r="12" ht="18" customHeight="1">
      <c r="A12" s="15" t="n"/>
      <c r="B12" s="15" t="n"/>
      <c r="C12" s="15" t="n"/>
      <c r="D12" s="15" t="n"/>
      <c r="E12" s="15" t="n"/>
      <c r="F12" s="15" t="n"/>
      <c r="G12" s="15" t="n"/>
      <c r="H12" s="15" t="n"/>
      <c r="I12" s="15" t="n"/>
    </row>
    <row r="13" ht="18" customHeight="1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</row>
    <row r="14" ht="18" customHeight="1">
      <c r="A14" s="15" t="n"/>
      <c r="B14" s="15" t="n"/>
      <c r="C14" s="15" t="n"/>
      <c r="D14" s="15" t="n"/>
      <c r="E14" s="15" t="n"/>
      <c r="F14" s="15" t="n"/>
      <c r="G14" s="15" t="n"/>
      <c r="H14" s="15" t="n"/>
      <c r="I14" s="15" t="n"/>
    </row>
    <row r="15" ht="18" customHeight="1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</row>
    <row r="16" ht="18" customHeight="1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5" t="n"/>
    </row>
    <row r="17" ht="18" customHeight="1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</row>
    <row r="18" ht="18" customHeight="1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5" t="n"/>
    </row>
    <row r="19" ht="18" customHeight="1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</row>
    <row r="20" ht="18" customHeight="1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5" t="n"/>
    </row>
    <row r="21" ht="18" customHeight="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</row>
    <row r="22" ht="18" customHeight="1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5" t="n"/>
    </row>
    <row r="23" ht="18" customHeight="1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</row>
    <row r="24" ht="18" customHeight="1">
      <c r="A24" s="15" t="n"/>
      <c r="B24" s="15" t="n"/>
      <c r="C24" s="15" t="n"/>
      <c r="D24" s="15" t="n"/>
      <c r="E24" s="15" t="n"/>
      <c r="F24" s="15" t="n"/>
      <c r="G24" s="15" t="n"/>
      <c r="H24" s="15" t="n"/>
      <c r="I24" s="15" t="n"/>
    </row>
    <row r="25" ht="18" customHeight="1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</row>
    <row r="26" ht="18" customHeight="1">
      <c r="A26" s="15" t="n"/>
      <c r="B26" s="15" t="n"/>
      <c r="C26" s="15" t="n"/>
      <c r="D26" s="15" t="n"/>
      <c r="E26" s="15" t="n"/>
      <c r="F26" s="15" t="n"/>
      <c r="G26" s="15" t="n"/>
      <c r="H26" s="15" t="n"/>
      <c r="I26" s="15" t="n"/>
    </row>
    <row r="27" ht="18" customHeight="1">
      <c r="A27" s="15" t="n"/>
      <c r="B27" s="15" t="n"/>
      <c r="C27" s="15" t="n"/>
      <c r="D27" s="15" t="n"/>
      <c r="E27" s="15" t="n"/>
      <c r="F27" s="15" t="n"/>
      <c r="G27" s="15" t="n"/>
      <c r="H27" s="15" t="n"/>
      <c r="I27" s="15" t="n"/>
    </row>
    <row r="28" ht="18" customHeight="1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5" t="n"/>
    </row>
    <row r="29" ht="18" customHeight="1">
      <c r="A29" s="15" t="n"/>
      <c r="B29" s="15" t="n"/>
      <c r="C29" s="15" t="n"/>
      <c r="D29" s="15" t="n"/>
      <c r="E29" s="15" t="n"/>
      <c r="F29" s="15" t="n"/>
      <c r="G29" s="15" t="n"/>
      <c r="H29" s="15" t="n"/>
      <c r="I29" s="15" t="n"/>
    </row>
    <row r="30" ht="18" customHeight="1">
      <c r="A30" s="15" t="n"/>
      <c r="B30" s="15" t="n"/>
      <c r="C30" s="15" t="n"/>
      <c r="D30" s="15" t="n"/>
      <c r="E30" s="15" t="n"/>
      <c r="F30" s="15" t="n"/>
      <c r="G30" s="15" t="n"/>
      <c r="H30" s="15" t="n"/>
      <c r="I30" s="15" t="n"/>
    </row>
    <row r="31" ht="18" customHeight="1">
      <c r="A31" s="15" t="n"/>
      <c r="B31" s="15" t="n"/>
      <c r="C31" s="15" t="n"/>
      <c r="D31" s="15" t="n"/>
      <c r="E31" s="15" t="n"/>
      <c r="F31" s="15" t="n"/>
      <c r="G31" s="15" t="n"/>
      <c r="H31" s="15" t="n"/>
      <c r="I31" s="15" t="n"/>
    </row>
    <row r="32" ht="18" customHeight="1">
      <c r="A32" s="15" t="n"/>
      <c r="B32" s="15" t="n"/>
      <c r="C32" s="15" t="n"/>
      <c r="D32" s="15" t="n"/>
      <c r="E32" s="15" t="n"/>
      <c r="F32" s="15" t="n"/>
      <c r="G32" s="15" t="n"/>
      <c r="H32" s="15" t="n"/>
      <c r="I32" s="15" t="n"/>
    </row>
    <row r="33" ht="18" customHeight="1">
      <c r="A33" s="15" t="n"/>
      <c r="B33" s="15" t="n"/>
      <c r="C33" s="15" t="n"/>
      <c r="D33" s="15" t="n"/>
      <c r="E33" s="15" t="n"/>
      <c r="F33" s="15" t="n"/>
      <c r="G33" s="15" t="n"/>
      <c r="H33" s="15" t="n"/>
      <c r="I33" s="15" t="n"/>
    </row>
    <row r="34" ht="18" customHeight="1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5" t="n"/>
    </row>
    <row r="35" ht="18" customHeight="1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5" t="n"/>
    </row>
    <row r="36" ht="18" customHeight="1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5" t="n"/>
    </row>
    <row r="37" ht="18" customHeight="1">
      <c r="A37" s="15" t="n"/>
      <c r="B37" s="15" t="n"/>
      <c r="C37" s="15" t="n"/>
      <c r="D37" s="15" t="n"/>
      <c r="E37" s="15" t="n"/>
      <c r="F37" s="15" t="n"/>
      <c r="G37" s="15" t="n"/>
      <c r="H37" s="15" t="n"/>
      <c r="I37" s="15" t="n"/>
    </row>
    <row r="38" ht="18" customHeight="1">
      <c r="A38" s="15" t="n"/>
      <c r="B38" s="15" t="n"/>
      <c r="C38" s="15" t="n"/>
      <c r="D38" s="15" t="n"/>
      <c r="E38" s="15" t="n"/>
      <c r="F38" s="15" t="n"/>
      <c r="G38" s="15" t="n"/>
      <c r="H38" s="15" t="n"/>
      <c r="I38" s="15" t="n"/>
    </row>
    <row r="39" ht="18" customHeight="1">
      <c r="A39" s="15" t="n"/>
      <c r="B39" s="15" t="n"/>
      <c r="C39" s="15" t="n"/>
      <c r="D39" s="15" t="n"/>
      <c r="E39" s="15" t="n"/>
      <c r="F39" s="15" t="n"/>
      <c r="G39" s="15" t="n"/>
      <c r="H39" s="15" t="n"/>
      <c r="I39" s="15" t="n"/>
    </row>
    <row r="40" ht="18" customHeight="1">
      <c r="A40" s="15" t="n"/>
      <c r="B40" s="15" t="n"/>
      <c r="C40" s="15" t="n"/>
      <c r="D40" s="15" t="n"/>
      <c r="E40" s="15" t="n"/>
      <c r="F40" s="15" t="n"/>
      <c r="G40" s="15" t="n"/>
      <c r="H40" s="15" t="n"/>
      <c r="I40" s="15" t="n"/>
    </row>
    <row r="41" ht="18" customHeight="1">
      <c r="A41" s="15" t="n"/>
      <c r="B41" s="15" t="n"/>
      <c r="C41" s="15" t="n"/>
      <c r="D41" s="15" t="n"/>
      <c r="E41" s="15" t="n"/>
      <c r="F41" s="15" t="n"/>
      <c r="G41" s="15" t="n"/>
      <c r="H41" s="15" t="n"/>
      <c r="I41" s="15" t="n"/>
    </row>
    <row r="42" ht="18" customHeight="1">
      <c r="A42" s="15" t="n"/>
      <c r="B42" s="15" t="n"/>
      <c r="C42" s="15" t="n"/>
      <c r="D42" s="15" t="n"/>
      <c r="E42" s="15" t="n"/>
      <c r="F42" s="15" t="n"/>
      <c r="G42" s="15" t="n"/>
      <c r="H42" s="15" t="n"/>
      <c r="I42" s="15" t="n"/>
    </row>
    <row r="43" ht="18" customHeight="1">
      <c r="A43" s="15" t="n"/>
      <c r="B43" s="15" t="n"/>
      <c r="C43" s="15" t="n"/>
      <c r="D43" s="15" t="n"/>
      <c r="E43" s="15" t="n"/>
      <c r="F43" s="15" t="n"/>
      <c r="G43" s="15" t="n"/>
      <c r="H43" s="15" t="n"/>
      <c r="I43" s="15" t="n"/>
    </row>
    <row r="45">
      <c r="A45" s="14" t="inlineStr">
        <is>
          <t>· 상호는 겹치지 않게 적어 주십시오. 「작성」에서 이 이름으로 고릅니다.</t>
        </is>
      </c>
    </row>
    <row r="46">
      <c r="A46" s="14" t="inlineStr">
        <is>
          <t>· 등록번호는 하이픈을 넣으셔도 됩니다. 사업자 10자리, 주민 13자리입니다.</t>
        </is>
      </c>
    </row>
  </sheetData>
  <mergeCells count="1">
    <mergeCell ref="A1:I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E2E8F0"/>
    <outlinePr summaryBelow="1" summaryRight="1"/>
    <pageSetUpPr/>
  </sheetPr>
  <dimension ref="A1:A57"/>
  <sheetViews>
    <sheetView showGridLines="0" workbookViewId="0">
      <selection activeCell="A1" sqref="A1"/>
    </sheetView>
  </sheetViews>
  <sheetFormatPr baseColWidth="8" defaultRowHeight="15"/>
  <cols>
    <col width="112" customWidth="1" min="1" max="1"/>
  </cols>
  <sheetData>
    <row r="1" ht="22" customHeight="1">
      <c r="A1" s="6" t="inlineStr">
        <is>
          <t>쓰는 순서</t>
        </is>
      </c>
    </row>
    <row r="2" ht="17" customHeight="1">
      <c r="A2" s="16" t="inlineStr"/>
    </row>
    <row r="3" ht="17" customHeight="1">
      <c r="A3" s="16" t="inlineStr">
        <is>
          <t>1. 「내정보」 시트에 우리 회사 정보를 한 번만 적습니다. (등록번호·상호·성명 셋이면 시작됩니다)</t>
        </is>
      </c>
    </row>
    <row r="4" ht="17" customHeight="1">
      <c r="A4" s="16" t="inlineStr">
        <is>
          <t>2. 「거래처」 시트에 거래처를 적어 둡니다. 한 번 적어 두면 계속 씁니다.</t>
        </is>
      </c>
    </row>
    <row r="5" ht="17" customHeight="1">
      <c r="A5" s="16" t="inlineStr">
        <is>
          <t>3. 「작성」 시트에 거래를 한 줄씩 적습니다. 거래처는 골라서 넣습니다.</t>
        </is>
      </c>
    </row>
    <row r="6" ht="17" customHeight="1">
      <c r="A6" s="16" t="inlineStr">
        <is>
          <t>4. 맨 왼쪽 「확인」 칸이 모두 OK 인지 봅니다. OK 가 아니면 무엇이 잘못됐는지 그 칸에 적힙니다.</t>
        </is>
      </c>
    </row>
    <row r="7" ht="17" customHeight="1">
      <c r="A7" s="16" t="inlineStr">
        <is>
          <t xml:space="preserve">   ※ OK 는 「우리 검사를 통과했다」는 뜻입니다. 홈택스 발급이 된다는 보장은 아닙니다.</t>
        </is>
      </c>
    </row>
    <row r="8" ht="17" customHeight="1">
      <c r="A8" s="16" t="inlineStr">
        <is>
          <t>5. 이 파일을 그대로 저장해서 홈택스에 올리시면 됩니다. 따로 손보실 것 없습니다.</t>
        </is>
      </c>
    </row>
    <row r="9" ht="17" customHeight="1">
      <c r="A9" s="16" t="inlineStr"/>
    </row>
    <row r="10" ht="22" customHeight="1">
      <c r="A10" s="6" t="inlineStr">
        <is>
          <t>홈택스에 올리는 법</t>
        </is>
      </c>
    </row>
    <row r="11" ht="17" customHeight="1">
      <c r="A11" s="16" t="inlineStr"/>
    </row>
    <row r="12" ht="17" customHeight="1">
      <c r="A12" s="16" t="inlineStr">
        <is>
          <t>1. 홈택스에 로그인합니다.</t>
        </is>
      </c>
    </row>
    <row r="13" ht="17" customHeight="1">
      <c r="A13" s="16" t="inlineStr">
        <is>
          <t>2. 맨 위 메뉴 「계산서·영수증·카드」 를 누릅니다.</t>
        </is>
      </c>
    </row>
    <row r="14" ht="17" customHeight="1">
      <c r="A14" s="16" t="inlineStr">
        <is>
          <t>3. 「일괄/공동매입분 발급」 → 「전자(세금)계산서 일괄발급」 으로 들어갑니다.</t>
        </is>
      </c>
    </row>
    <row r="15" ht="17" customHeight="1">
      <c r="A15" s="16" t="inlineStr">
        <is>
          <t xml:space="preserve">   ※ 주소를 직접 쳐서 들어가면 첫 화면으로 튕깁니다. 메뉴를 눌러 들어가십시오.</t>
        </is>
      </c>
    </row>
    <row r="16" ht="17" customHeight="1">
      <c r="A16" s="16" t="inlineStr">
        <is>
          <t>4. 작업 구분 「파일등록(엑셀)」 · 종류 「일반, 영세율」 인지 봅니다. 대개 그렇게 골라져 있습니다.</t>
        </is>
      </c>
    </row>
    <row r="17" ht="17" customHeight="1">
      <c r="A17" s="16" t="inlineStr">
        <is>
          <t>5. 「파일 선택」 으로 이 파일을 고릅니다.</t>
        </is>
      </c>
    </row>
    <row r="18" ht="17" customHeight="1">
      <c r="A18" s="16" t="inlineStr">
        <is>
          <t>6. 「엑셀파일 변환하기」 를 누르면 아래 표에 건수와 금액이 뜹니다.</t>
        </is>
      </c>
    </row>
    <row r="19" ht="17" customHeight="1">
      <c r="A19" s="16" t="inlineStr">
        <is>
          <t xml:space="preserve">   줄을 두 번 누르면 자세한 내용이 보입니다. 여기서 숫자를 확인하십시오.</t>
        </is>
      </c>
    </row>
    <row r="20" ht="17" customHeight="1">
      <c r="A20" s="16" t="inlineStr">
        <is>
          <t>7. 맞으면 「일괄발급(50건)」 을 누릅니다. 옆에 「발급보류」·「초기화」 가 있습니다.</t>
        </is>
      </c>
    </row>
    <row r="21" ht="17" customHeight="1">
      <c r="A21" s="16" t="inlineStr"/>
    </row>
    <row r="22" ht="17" customHeight="1">
      <c r="A22" s="16" t="inlineStr">
        <is>
          <t>★6번까지는 2026-09-19 에 저희가 직접 해 봤습니다. 이 파일이 그대로 읽혔습니다.</t>
        </is>
      </c>
    </row>
    <row r="23" ht="17" customHeight="1">
      <c r="A23" s="16" t="inlineStr">
        <is>
          <t xml:space="preserve">  7번은 실제 세금계산서가 나가는 단추라 저희는 누르지 않았습니다.</t>
        </is>
      </c>
    </row>
    <row r="24" ht="17" customHeight="1">
      <c r="A24" s="16" t="inlineStr"/>
    </row>
    <row r="25" ht="22" customHeight="1">
      <c r="A25" s="6" t="inlineStr">
        <is>
          <t>자주 막히는 곳 (국세청 「잘못된 예시」에 있는 것들)</t>
        </is>
      </c>
    </row>
    <row r="26" ht="17" customHeight="1">
      <c r="A26" s="16" t="inlineStr"/>
    </row>
    <row r="27" ht="17" customHeight="1">
      <c r="A27" s="16" t="inlineStr">
        <is>
          <t>· 등록번호에 하이픈(-) 을 넣는 것 → 이 파일이 알아서 뺍니다.</t>
        </is>
      </c>
    </row>
    <row r="28" ht="17" customHeight="1">
      <c r="A28" s="16" t="inlineStr">
        <is>
          <t>· 작성일자를 20260919 처럼 8자리로 치는 것 → 이 파일은 그 꼴도 받습니다.</t>
        </is>
      </c>
    </row>
    <row r="29" ht="17" customHeight="1">
      <c r="A29" s="16" t="inlineStr">
        <is>
          <t>· 품목 금액을 더한 값과 합계가 안 맞는 것 → 이 파일은 합계를 자동으로 냅니다.</t>
        </is>
      </c>
    </row>
    <row r="30" ht="17" customHeight="1">
      <c r="A30" s="16" t="inlineStr">
        <is>
          <t>· 영수/청구를 빠뜨리는 것 → 비어 있으면 「확인」 칸이 알려 드립니다.</t>
        </is>
      </c>
    </row>
    <row r="31" ht="17" customHeight="1">
      <c r="A31" s="16" t="inlineStr">
        <is>
          <t>· 영세율인데 세액을 적는 것 → 「확인」 칸이 알려 드립니다.</t>
        </is>
      </c>
    </row>
    <row r="32" ht="17" customHeight="1">
      <c r="A32" s="16" t="inlineStr">
        <is>
          <t>올리기 전에 「확인」 칸에서 먼저 알려 드립니다. 올렸다 튕기고 나서 아는 일이 줄어듭니다.</t>
        </is>
      </c>
    </row>
    <row r="33" ht="17" customHeight="1">
      <c r="A33" s="16" t="inlineStr"/>
    </row>
    <row r="34" ht="22" customHeight="1">
      <c r="A34" s="6" t="inlineStr">
        <is>
          <t>국세청이 정해 둔 것 (원본 양식에 적힌 그대로)</t>
        </is>
      </c>
    </row>
    <row r="35" ht="17" customHeight="1">
      <c r="A35" s="16" t="inlineStr"/>
    </row>
    <row r="36" ht="17" customHeight="1">
      <c r="A36" s="16" t="inlineStr">
        <is>
          <t>· 발급가능한 파일 확장자는 XLS, XLSX 입니다.</t>
        </is>
      </c>
    </row>
    <row r="37" ht="17" customHeight="1">
      <c r="A37" s="16" t="inlineStr">
        <is>
          <t>· 실제 업로드할 DATA는 7행부터 입력하여야 하며, 최대 100건까지 입력이 가능합니다.</t>
        </is>
      </c>
    </row>
    <row r="38" ht="17" customHeight="1">
      <c r="A38" s="16" t="inlineStr">
        <is>
          <t xml:space="preserve">  (100건 초과 자료는 처리 안되며, 발급은 최대 50건씩 처리가능합니다)</t>
        </is>
      </c>
    </row>
    <row r="39" ht="17" customHeight="1">
      <c r="A39" s="16" t="inlineStr">
        <is>
          <t>· 임의로 양식을 변경[행 또는 열 추가 삭제 등]하는 경우 발급시 오류가 발생할 수 있습니다.</t>
        </is>
      </c>
    </row>
    <row r="40" ht="17" customHeight="1">
      <c r="A40" s="16" t="inlineStr">
        <is>
          <t>· 품목은 1건 이상 입력해야 합니다.</t>
        </is>
      </c>
    </row>
    <row r="41" ht="17" customHeight="1">
      <c r="A41" s="16" t="inlineStr"/>
    </row>
    <row r="42" ht="22" customHeight="1">
      <c r="A42" s="6" t="inlineStr">
        <is>
          <t>이 파일에서 알아 두실 것</t>
        </is>
      </c>
    </row>
    <row r="43" ht="17" customHeight="1">
      <c r="A43" s="16" t="inlineStr"/>
    </row>
    <row r="44" ht="17" customHeight="1">
      <c r="A44" s="16" t="inlineStr">
        <is>
          <t>· 이 파일은 50줄까지 적게 해 두었습니다. 발급이 50건씩이라 그 단위에 맞췄습니다.</t>
        </is>
      </c>
    </row>
    <row r="45" ht="17" customHeight="1">
      <c r="A45" s="16" t="inlineStr">
        <is>
          <t>· 품목은 한 건에 4개까지입니다. 국세청 일괄 양식이 4개까지라 그렇습니다.</t>
        </is>
      </c>
    </row>
    <row r="46" ht="17" customHeight="1">
      <c r="A46" s="16" t="inlineStr">
        <is>
          <t xml:space="preserve">  품목이 5개 이상인 거래는 홈택스 화면에서 한 건씩 발급하시면 됩니다.</t>
        </is>
      </c>
    </row>
    <row r="47" ht="17" customHeight="1">
      <c r="A47" s="16" t="inlineStr">
        <is>
          <t xml:space="preserve">  (국세청 국세상담센터 자주묻는 Q&amp;A 원문: 「홈택스인 경우 [품목 추가] 버튼을 통해 최대 16개까지</t>
        </is>
      </c>
    </row>
    <row r="48" ht="17" customHeight="1">
      <c r="A48" s="16" t="inlineStr">
        <is>
          <t xml:space="preserve">   품목 입력이 가능합니다」 · call.nts.go.kr 에서 2026-09-19 에 직접 읽었습니다)</t>
        </is>
      </c>
    </row>
    <row r="49" ht="17" customHeight="1">
      <c r="A49" s="16" t="inlineStr">
        <is>
          <t>· 매크로는 없습니다. 잠가 둔 칸도 없습니다. 암호도 없습니다.</t>
        </is>
      </c>
    </row>
    <row r="50" ht="17" customHeight="1">
      <c r="A50" s="16" t="inlineStr">
        <is>
          <t>· 1~6행(안내문과 칸 이름)은 국세청 원본에서 그대로 옮겼습니다. 고치지 마십시오.</t>
        </is>
      </c>
    </row>
    <row r="51" ht="17" customHeight="1">
      <c r="A51" s="16" t="inlineStr"/>
    </row>
    <row r="52" ht="22" customHeight="1">
      <c r="A52" s="6" t="inlineStr">
        <is>
          <t>왜 그냥 드리나</t>
        </is>
      </c>
    </row>
    <row r="53" ht="17" customHeight="1">
      <c r="A53" s="16" t="inlineStr"/>
    </row>
    <row r="54" ht="17" customHeight="1">
      <c r="A54" s="16" t="inlineStr">
        <is>
          <t>회사에서 일하시는 분들이 조금이라도 편하셨으면 해서 무료로 나눕니다.</t>
        </is>
      </c>
    </row>
    <row r="55" ht="17" customHeight="1">
      <c r="A55" s="16" t="inlineStr">
        <is>
          <t>우정소프트웨어는 제조 현장 프로그램을 만드는 회사입니다.</t>
        </is>
      </c>
    </row>
    <row r="56" ht="17" customHeight="1">
      <c r="A56" s="16" t="inlineStr"/>
    </row>
    <row r="57" ht="17" customHeight="1">
      <c r="A57" s="14" t="inlineStr">
        <is>
          <t>서식 제공 우정소프트웨어 staff.ai.kr · 자유롭게 고쳐 쓰셔도 됩니다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2026-09-19T09:32:48Z</dcterms:created>
  <dcterms:modified xmlns:dcterms="http://purl.org/dc/terms/" xmlns:xsi="http://www.w3.org/2001/XMLSchema-instance" xsi:type="dcterms:W3CDTF">2026-09-19T09:32:49Z</dcterms:modified>
</cp:coreProperties>
</file>